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mit\Desktop\Yeni klasör\"/>
    </mc:Choice>
  </mc:AlternateContent>
  <xr:revisionPtr revIDLastSave="0" documentId="13_ncr:1_{DECFEA65-B576-4366-ACFE-B454024CE6B1}" xr6:coauthVersionLast="47" xr6:coauthVersionMax="47" xr10:uidLastSave="{00000000-0000-0000-0000-000000000000}"/>
  <bookViews>
    <workbookView xWindow="-108" yWindow="-108" windowWidth="23256" windowHeight="12456" xr2:uid="{B268F731-F661-4CCB-92C4-57833B47FE90}"/>
  </bookViews>
  <sheets>
    <sheet name="params" sheetId="1" r:id="rId1"/>
    <sheet name="w_T" sheetId="2" r:id="rId2"/>
    <sheet name="w_I" sheetId="3" r:id="rId3"/>
    <sheet name="w_T_I" sheetId="4" r:id="rId4"/>
  </sheets>
  <definedNames>
    <definedName name="DONEM_BAS">params!$A$1</definedName>
    <definedName name="DONEM_BIT">params!$A$2</definedName>
    <definedName name="SGKGUN">_xlfn.LAMBDA(_xlpm.Baslangic,_xlpm.Bitis, _xlfn.LET( _xlpm.Bitis2,IF(_xlpm.Bitis="",TODAY(),_xlpm.Bitis),  IF( _xlpm.Baslangic="", "", IF( _xlpm.Bitis2&lt;_xlpm.Baslangic, 0, _xlfn.LET( _xlpm.Sonuc,DAYS360(_xlpm.Baslangic,_xlpm.Bitis2,TRUE)+1,  IF( AND( MONTH(_xlpm.Baslangic)=2, DAY(_xlpm.Baslangic)=1, MONTH(_xlpm.Bitis2)=2, DAY(_xlpm.Bitis2)=DAY(DATE(YEAR(_xlpm.Bitis2),3,0)) ), 30, _xlpm.Sonuc ) ) ) ) ))</definedName>
    <definedName name="SGKGUNCARI">_xlfn.LAMBDA(_xlpm.Baslangic,_xlpm.Bitis, _xlfn.LET( _xlpm.Bas,MAX(_xlpm.Baslangic,DONEM_BAS), _xlpm.Bitis2,IF(_xlpm.Bitis="",TODAY(),_xlpm.Bitis), _xlpm.Son,MIN(_xlpm.Bitis2,DONEM_BIT),  IF( _xlpm.Baslangic="", "", IF( _xlpm.Son&lt;_xlpm.Bas, 0, _xlfn.LET( _xlpm.Sonuc,DAYS360(_xlpm.Bas,_xlpm.Son,TRUE)+1,  IF( AND( MONTH(_xlpm.Bas)=2, DAY(_xlpm.Bas)=1, MONTH(_xlpm.Son)=2, DAY(_xlpm.Son)=DAY(DATE(YEAR(_xlpm.Son),3,0)) ), 30, _xlpm.Sonuc ) ) ) ) 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  <c r="E15" i="2"/>
  <c r="F15" i="2" a="1"/>
  <c r="F15" i="2" s="1"/>
  <c r="G15" i="2" a="1"/>
  <c r="G15" i="2" s="1"/>
  <c r="H15" i="2" a="1"/>
  <c r="H15" i="2" s="1"/>
  <c r="I15" i="2"/>
  <c r="F3" i="2" a="1"/>
  <c r="F3" i="2" s="1"/>
  <c r="E12" i="2"/>
  <c r="G12" i="2" a="1"/>
  <c r="G12" i="2" s="1"/>
  <c r="H12" i="2" a="1"/>
  <c r="H12" i="2" s="1"/>
  <c r="I12" i="2"/>
  <c r="E10" i="2"/>
  <c r="G10" i="2" a="1"/>
  <c r="G10" i="2" s="1"/>
  <c r="H10" i="2" a="1"/>
  <c r="H10" i="2" s="1"/>
  <c r="I10" i="2"/>
  <c r="E11" i="2"/>
  <c r="G11" i="2" a="1"/>
  <c r="G11" i="2" s="1"/>
  <c r="H11" i="2" a="1"/>
  <c r="H11" i="2" s="1"/>
  <c r="I11" i="2"/>
  <c r="E9" i="2"/>
  <c r="G9" i="2" a="1"/>
  <c r="G9" i="2" s="1"/>
  <c r="H9" i="2" a="1"/>
  <c r="H9" i="2" s="1"/>
  <c r="I9" i="2"/>
  <c r="G3" i="3" a="1"/>
  <c r="G3" i="3" s="1"/>
  <c r="G4" i="3" a="1"/>
  <c r="G4" i="3" s="1"/>
  <c r="G5" i="3" a="1"/>
  <c r="G5" i="3" s="1"/>
  <c r="G6" i="3" a="1"/>
  <c r="G6" i="3" s="1"/>
  <c r="G7" i="3" a="1"/>
  <c r="G7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F3" i="3"/>
  <c r="I3" i="2"/>
  <c r="I4" i="2"/>
  <c r="I5" i="2"/>
  <c r="I6" i="2"/>
  <c r="I7" i="2"/>
  <c r="I8" i="2"/>
  <c r="I13" i="2"/>
  <c r="I14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H3" i="2" a="1"/>
  <c r="H3" i="2" s="1"/>
  <c r="H4" i="2" a="1"/>
  <c r="H4" i="2" s="1"/>
  <c r="H5" i="2" a="1"/>
  <c r="H5" i="2" s="1"/>
  <c r="H6" i="2" a="1"/>
  <c r="H6" i="2" s="1"/>
  <c r="H7" i="2" a="1"/>
  <c r="H7" i="2" s="1"/>
  <c r="H8" i="2" a="1"/>
  <c r="H8" i="2" s="1"/>
  <c r="H13" i="2" a="1"/>
  <c r="H13" i="2" s="1"/>
  <c r="H14" i="2" a="1"/>
  <c r="H14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4" i="2" a="1"/>
  <c r="H24" i="2" s="1"/>
  <c r="H25" i="2" a="1"/>
  <c r="H25" i="2" s="1"/>
  <c r="H26" i="2" a="1"/>
  <c r="H26" i="2" s="1"/>
  <c r="H27" i="2" a="1"/>
  <c r="H27" i="2" s="1"/>
  <c r="H28" i="2" a="1"/>
  <c r="H28" i="2" s="1"/>
  <c r="H29" i="2" a="1"/>
  <c r="H29" i="2" s="1"/>
  <c r="H30" i="2" a="1"/>
  <c r="H30" i="2" s="1"/>
  <c r="G3" i="2" a="1"/>
  <c r="G3" i="2" s="1"/>
  <c r="G4" i="2" a="1"/>
  <c r="G4" i="2" s="1"/>
  <c r="G5" i="2" a="1"/>
  <c r="G5" i="2" s="1"/>
  <c r="G6" i="2" a="1"/>
  <c r="G6" i="2" s="1"/>
  <c r="G7" i="2" a="1"/>
  <c r="G7" i="2" s="1"/>
  <c r="G8" i="2" a="1"/>
  <c r="G8" i="2" s="1"/>
  <c r="G13" i="2" a="1"/>
  <c r="G13" i="2" s="1"/>
  <c r="G14" i="2" a="1"/>
  <c r="G14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E3" i="2"/>
  <c r="E4" i="2"/>
  <c r="E5" i="2"/>
  <c r="E6" i="2"/>
  <c r="E7" i="2"/>
  <c r="E8" i="2"/>
  <c r="E13" i="2"/>
  <c r="E14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A2" i="1" l="1"/>
  <c r="K3" i="2" s="1" a="1"/>
  <c r="K3" i="2" s="1"/>
  <c r="I15" i="3" a="1"/>
  <c r="I15" i="3" s="1"/>
  <c r="K25" i="2" a="1"/>
  <c r="K25" i="2" s="1"/>
  <c r="K13" i="2" a="1"/>
  <c r="K13" i="2" s="1"/>
  <c r="I13" i="3" a="1"/>
  <c r="I13" i="3" s="1"/>
  <c r="K11" i="2" a="1"/>
  <c r="K11" i="2" s="1"/>
  <c r="I16" i="3" a="1"/>
  <c r="I16" i="3" s="1"/>
  <c r="I12" i="3" a="1"/>
  <c r="I12" i="3" s="1"/>
  <c r="L12" i="2" a="1"/>
  <c r="L12" i="2" s="1"/>
  <c r="K22" i="2" a="1"/>
  <c r="K22" i="2" s="1"/>
  <c r="K10" i="2" a="1"/>
  <c r="K10" i="2" s="1"/>
  <c r="K21" i="2" a="1"/>
  <c r="K21" i="2" s="1"/>
  <c r="K9" i="2" a="1"/>
  <c r="K9" i="2" s="1"/>
  <c r="M15" i="2" a="1"/>
  <c r="M15" i="2" s="1"/>
  <c r="K26" i="2" a="1"/>
  <c r="K26" i="2" s="1"/>
  <c r="K14" i="2" a="1"/>
  <c r="K14" i="2" s="1"/>
  <c r="J14" i="2"/>
  <c r="L26" i="2" a="1"/>
  <c r="L26" i="2" s="1"/>
  <c r="L13" i="2" a="1"/>
  <c r="L13" i="2" s="1"/>
  <c r="M25" i="2" a="1"/>
  <c r="M25" i="2" s="1"/>
  <c r="M8" i="2" a="1"/>
  <c r="M8" i="2" s="1"/>
  <c r="N24" i="2"/>
  <c r="N7" i="2"/>
  <c r="H17" i="3"/>
  <c r="H5" i="3"/>
  <c r="I23" i="3" a="1"/>
  <c r="I23" i="3" s="1"/>
  <c r="I11" i="3" a="1"/>
  <c r="I11" i="3" s="1"/>
  <c r="J9" i="2"/>
  <c r="J12" i="2"/>
  <c r="J26" i="2"/>
  <c r="J13" i="2"/>
  <c r="L25" i="2" a="1"/>
  <c r="L25" i="2" s="1"/>
  <c r="L8" i="2" a="1"/>
  <c r="L8" i="2" s="1"/>
  <c r="M24" i="2" a="1"/>
  <c r="M24" i="2" s="1"/>
  <c r="M7" i="2" a="1"/>
  <c r="M7" i="2" s="1"/>
  <c r="N23" i="2"/>
  <c r="N6" i="2"/>
  <c r="H16" i="3"/>
  <c r="H4" i="3"/>
  <c r="I22" i="3" a="1"/>
  <c r="I22" i="3" s="1"/>
  <c r="I10" i="3" a="1"/>
  <c r="I10" i="3" s="1"/>
  <c r="N10" i="2"/>
  <c r="K20" i="2" a="1"/>
  <c r="K20" i="2" s="1"/>
  <c r="K8" i="2" a="1"/>
  <c r="K8" i="2" s="1"/>
  <c r="J25" i="2"/>
  <c r="J8" i="2"/>
  <c r="L24" i="2" a="1"/>
  <c r="L24" i="2" s="1"/>
  <c r="L7" i="2" a="1"/>
  <c r="L7" i="2" s="1"/>
  <c r="M23" i="2" a="1"/>
  <c r="M23" i="2" s="1"/>
  <c r="M6" i="2" a="1"/>
  <c r="M6" i="2" s="1"/>
  <c r="N22" i="2"/>
  <c r="N5" i="2"/>
  <c r="H15" i="3"/>
  <c r="H3" i="3"/>
  <c r="I21" i="3" a="1"/>
  <c r="I21" i="3" s="1"/>
  <c r="I9" i="3" a="1"/>
  <c r="I9" i="3" s="1"/>
  <c r="M10" i="2" a="1"/>
  <c r="M10" i="2" s="1"/>
  <c r="K19" i="2" a="1"/>
  <c r="K19" i="2" s="1"/>
  <c r="K7" i="2" a="1"/>
  <c r="K7" i="2" s="1"/>
  <c r="J24" i="2"/>
  <c r="J7" i="2"/>
  <c r="L23" i="2" a="1"/>
  <c r="L23" i="2" s="1"/>
  <c r="L6" i="2" a="1"/>
  <c r="L6" i="2" s="1"/>
  <c r="M22" i="2" a="1"/>
  <c r="M22" i="2" s="1"/>
  <c r="M5" i="2" a="1"/>
  <c r="M5" i="2" s="1"/>
  <c r="N21" i="2"/>
  <c r="N4" i="2"/>
  <c r="H14" i="3"/>
  <c r="I20" i="3" a="1"/>
  <c r="I20" i="3" s="1"/>
  <c r="I8" i="3" a="1"/>
  <c r="I8" i="3" s="1"/>
  <c r="K30" i="2" a="1"/>
  <c r="K30" i="2" s="1"/>
  <c r="K18" i="2" a="1"/>
  <c r="K18" i="2" s="1"/>
  <c r="K6" i="2" a="1"/>
  <c r="K6" i="2" s="1"/>
  <c r="J23" i="2"/>
  <c r="J6" i="2"/>
  <c r="L22" i="2" a="1"/>
  <c r="L22" i="2" s="1"/>
  <c r="L5" i="2" a="1"/>
  <c r="L5" i="2" s="1"/>
  <c r="M21" i="2" a="1"/>
  <c r="M21" i="2" s="1"/>
  <c r="M4" i="2" a="1"/>
  <c r="M4" i="2" s="1"/>
  <c r="N20" i="2"/>
  <c r="N3" i="2"/>
  <c r="H13" i="3"/>
  <c r="I19" i="3" a="1"/>
  <c r="I19" i="3" s="1"/>
  <c r="I7" i="3" a="1"/>
  <c r="I7" i="3" s="1"/>
  <c r="J10" i="2"/>
  <c r="K29" i="2" a="1"/>
  <c r="K29" i="2" s="1"/>
  <c r="K17" i="2" a="1"/>
  <c r="K17" i="2" s="1"/>
  <c r="K5" i="2" a="1"/>
  <c r="K5" i="2" s="1"/>
  <c r="L10" i="2" a="1"/>
  <c r="L10" i="2" s="1"/>
  <c r="J22" i="2"/>
  <c r="J5" i="2"/>
  <c r="L21" i="2" a="1"/>
  <c r="L21" i="2" s="1"/>
  <c r="L4" i="2" a="1"/>
  <c r="L4" i="2" s="1"/>
  <c r="M20" i="2" a="1"/>
  <c r="M20" i="2" s="1"/>
  <c r="M3" i="2" a="1"/>
  <c r="M3" i="2" s="1"/>
  <c r="N19" i="2"/>
  <c r="H12" i="3"/>
  <c r="I18" i="3" a="1"/>
  <c r="I18" i="3" s="1"/>
  <c r="I6" i="3" a="1"/>
  <c r="I6" i="3" s="1"/>
  <c r="N11" i="2"/>
  <c r="K28" i="2" a="1"/>
  <c r="K28" i="2" s="1"/>
  <c r="K16" i="2" a="1"/>
  <c r="K16" i="2" s="1"/>
  <c r="K4" i="2" a="1"/>
  <c r="K4" i="2" s="1"/>
  <c r="J21" i="2"/>
  <c r="J4" i="2"/>
  <c r="L20" i="2" a="1"/>
  <c r="L20" i="2" s="1"/>
  <c r="L3" i="2" a="1"/>
  <c r="L3" i="2" s="1"/>
  <c r="M19" i="2" a="1"/>
  <c r="M19" i="2" s="1"/>
  <c r="N30" i="2"/>
  <c r="N18" i="2"/>
  <c r="H23" i="3"/>
  <c r="H11" i="3"/>
  <c r="I17" i="3" a="1"/>
  <c r="I17" i="3" s="1"/>
  <c r="I5" i="3" a="1"/>
  <c r="I5" i="3" s="1"/>
  <c r="M11" i="2" a="1"/>
  <c r="M11" i="2" s="1"/>
  <c r="N15" i="2"/>
  <c r="K27" i="2" a="1"/>
  <c r="K27" i="2" s="1"/>
  <c r="K15" i="2" a="1"/>
  <c r="K15" i="2" s="1"/>
  <c r="F10" i="2" a="1"/>
  <c r="F10" i="2" s="1"/>
  <c r="F12" i="2" a="1"/>
  <c r="F12" i="2" s="1"/>
  <c r="F26" i="2" a="1"/>
  <c r="F26" i="2" s="1"/>
  <c r="F8" i="2" a="1"/>
  <c r="F8" i="2" s="1"/>
  <c r="F11" i="2" a="1"/>
  <c r="F11" i="2" s="1"/>
  <c r="F19" i="2" a="1"/>
  <c r="F19" i="2" s="1"/>
  <c r="F4" i="2" a="1"/>
  <c r="F4" i="2" s="1"/>
  <c r="F28" i="2" a="1"/>
  <c r="F28" i="2" s="1"/>
  <c r="F18" i="2" a="1"/>
  <c r="F18" i="2" s="1"/>
  <c r="F25" i="2" a="1"/>
  <c r="F25" i="2" s="1"/>
  <c r="F14" i="2" a="1"/>
  <c r="F14" i="2" s="1"/>
  <c r="F7" i="2" a="1"/>
  <c r="F7" i="2" s="1"/>
  <c r="F24" i="2" a="1"/>
  <c r="F24" i="2" s="1"/>
  <c r="F21" i="2" a="1"/>
  <c r="F21" i="2" s="1"/>
  <c r="F9" i="2" a="1"/>
  <c r="F9" i="2" s="1"/>
  <c r="F17" i="2" a="1"/>
  <c r="F17" i="2" s="1"/>
  <c r="F30" i="2" a="1"/>
  <c r="F30" i="2" s="1"/>
  <c r="F13" i="2" a="1"/>
  <c r="F13" i="2" s="1"/>
  <c r="F27" i="2" a="1"/>
  <c r="F27" i="2" s="1"/>
  <c r="F16" i="2" a="1"/>
  <c r="F16" i="2" s="1"/>
  <c r="F23" i="2" a="1"/>
  <c r="F23" i="2" s="1"/>
  <c r="F6" i="2" a="1"/>
  <c r="F6" i="2" s="1"/>
  <c r="F20" i="2" a="1"/>
  <c r="F20" i="2" s="1"/>
  <c r="F22" i="2" a="1"/>
  <c r="F22" i="2" s="1"/>
  <c r="F5" i="2" a="1"/>
  <c r="F5" i="2" s="1"/>
  <c r="F29" i="2" a="1"/>
  <c r="F29" i="2" s="1"/>
  <c r="L9" i="2" l="1" a="1"/>
  <c r="L9" i="2" s="1"/>
  <c r="H6" i="3"/>
  <c r="J27" i="2"/>
  <c r="N8" i="2"/>
  <c r="K23" i="2" a="1"/>
  <c r="K23" i="2" s="1"/>
  <c r="H18" i="3"/>
  <c r="N25" i="2"/>
  <c r="M26" i="2" a="1"/>
  <c r="M26" i="2" s="1"/>
  <c r="M13" i="2" a="1"/>
  <c r="M13" i="2" s="1"/>
  <c r="J16" i="2"/>
  <c r="J28" i="2"/>
  <c r="L11" i="2" a="1"/>
  <c r="L11" i="2" s="1"/>
  <c r="M12" i="2" a="1"/>
  <c r="M12" i="2" s="1"/>
  <c r="H7" i="3"/>
  <c r="N27" i="2"/>
  <c r="M9" i="2" a="1"/>
  <c r="M9" i="2" s="1"/>
  <c r="N26" i="2"/>
  <c r="J17" i="2"/>
  <c r="H8" i="3"/>
  <c r="L14" i="2" a="1"/>
  <c r="L14" i="2" s="1"/>
  <c r="H19" i="3"/>
  <c r="L27" i="2" a="1"/>
  <c r="L27" i="2" s="1"/>
  <c r="N13" i="2"/>
  <c r="L16" i="2" a="1"/>
  <c r="L16" i="2" s="1"/>
  <c r="J29" i="2"/>
  <c r="H20" i="3"/>
  <c r="N14" i="2"/>
  <c r="M28" i="2" a="1"/>
  <c r="M28" i="2" s="1"/>
  <c r="J18" i="2"/>
  <c r="I14" i="3" a="1"/>
  <c r="I14" i="3" s="1"/>
  <c r="H22" i="3"/>
  <c r="M16" i="2" a="1"/>
  <c r="M16" i="2" s="1"/>
  <c r="L17" i="2" a="1"/>
  <c r="L17" i="2" s="1"/>
  <c r="M14" i="2" a="1"/>
  <c r="M14" i="2" s="1"/>
  <c r="N12" i="2"/>
  <c r="I3" i="3" a="1"/>
  <c r="I3" i="3" s="1"/>
  <c r="N9" i="2"/>
  <c r="H10" i="3"/>
  <c r="N17" i="2"/>
  <c r="M18" i="2" a="1"/>
  <c r="M18" i="2" s="1"/>
  <c r="J11" i="2"/>
  <c r="I4" i="3" a="1"/>
  <c r="I4" i="3" s="1"/>
  <c r="M27" i="2" a="1"/>
  <c r="M27" i="2" s="1"/>
  <c r="L29" i="2" a="1"/>
  <c r="L29" i="2" s="1"/>
  <c r="N29" i="2"/>
  <c r="H9" i="3"/>
  <c r="H21" i="3"/>
  <c r="L28" i="2" a="1"/>
  <c r="L28" i="2" s="1"/>
  <c r="J30" i="2"/>
  <c r="M30" i="2" a="1"/>
  <c r="M30" i="2" s="1"/>
  <c r="N16" i="2"/>
  <c r="K12" i="2" a="1"/>
  <c r="K12" i="2" s="1"/>
  <c r="L19" i="2" a="1"/>
  <c r="L19" i="2" s="1"/>
  <c r="N28" i="2"/>
  <c r="K24" i="2" a="1"/>
  <c r="K24" i="2" s="1"/>
  <c r="J3" i="2"/>
  <c r="M17" i="2" a="1"/>
  <c r="M17" i="2" s="1"/>
  <c r="J15" i="2"/>
  <c r="J20" i="2"/>
  <c r="M29" i="2" a="1"/>
  <c r="M29" i="2" s="1"/>
  <c r="L18" i="2" a="1"/>
  <c r="L18" i="2" s="1"/>
  <c r="L30" i="2" a="1"/>
  <c r="L30" i="2" s="1"/>
  <c r="L15" i="2" a="1"/>
  <c r="L15" i="2" s="1"/>
  <c r="J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B1" authorId="0" shapeId="0" xr:uid="{C7F14E03-DCCA-457E-AC83-6B5689B194F2}">
      <text>
        <r>
          <rPr>
            <b/>
            <sz val="9"/>
            <color indexed="81"/>
            <rFont val="Tahoma"/>
            <family val="2"/>
            <charset val="162"/>
          </rPr>
          <t>Cari yıl seçiniz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C1" authorId="0" shapeId="0" xr:uid="{41594183-DA9D-434D-B7E4-973C56F2EB56}">
      <text>
        <r>
          <rPr>
            <b/>
            <sz val="9"/>
            <color indexed="81"/>
            <rFont val="Tahoma"/>
            <family val="2"/>
            <charset val="162"/>
          </rPr>
          <t>Cari Ay Seçin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F1" authorId="0" shapeId="0" xr:uid="{7EE04B32-227E-4B53-A5B4-ABC5AADDA924}">
      <text>
        <r>
          <rPr>
            <b/>
            <sz val="9"/>
            <color indexed="81"/>
            <rFont val="Tahoma"/>
            <charset val="1"/>
          </rPr>
          <t>Resmi tatil günü ekleyebilirsiniz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" authorId="0" shapeId="0" xr:uid="{6658E0E1-7837-4C54-8A05-5D893343853A}">
      <text>
        <r>
          <rPr>
            <b/>
            <sz val="9"/>
            <color indexed="81"/>
            <rFont val="Tahoma"/>
            <family val="2"/>
            <charset val="162"/>
          </rPr>
          <t>'Arefe' yarım gün sayılır</t>
        </r>
      </text>
    </comment>
    <comment ref="I1" authorId="0" shapeId="0" xr:uid="{5260276F-EB21-413C-8AD6-4015D00BE9D1}">
      <text>
        <r>
          <rPr>
            <b/>
            <sz val="9"/>
            <color indexed="81"/>
            <rFont val="Tahoma"/>
            <charset val="1"/>
          </rPr>
          <t>Hafta tatili günleri seçin</t>
        </r>
      </text>
    </comment>
    <comment ref="K1" authorId="0" shapeId="0" xr:uid="{DFECC5AE-6376-4448-A50A-166757AD8A5F}">
      <text>
        <r>
          <rPr>
            <b/>
            <sz val="9"/>
            <color indexed="81"/>
            <rFont val="Tahoma"/>
            <charset val="1"/>
          </rPr>
          <t>Devamsızlık türü ekleyebilirsiniz</t>
        </r>
      </text>
    </comment>
    <comment ref="L1" authorId="0" shapeId="0" xr:uid="{068E315E-CF19-4435-979D-163D09D8CE58}">
      <text>
        <r>
          <rPr>
            <b/>
            <sz val="9"/>
            <color indexed="81"/>
            <rFont val="Tahoma"/>
            <charset val="1"/>
          </rPr>
          <t>Devamsızlıkların hafta tatili etkisini X ile belirtin. 
X işaretli izin türlerinde hafta tatili izin gününden sayılmaz.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<sst xmlns="http://schemas.openxmlformats.org/spreadsheetml/2006/main" count="305" uniqueCount="48">
  <si>
    <t>Başlangıç</t>
  </si>
  <si>
    <t>Bitiş</t>
  </si>
  <si>
    <t>Tarih</t>
  </si>
  <si>
    <t>Resmi Tatiller</t>
  </si>
  <si>
    <t>Yılbaşı</t>
  </si>
  <si>
    <t>Arefe</t>
  </si>
  <si>
    <t>Ramazan Bayramı</t>
  </si>
  <si>
    <t>Ulusal Egemenli ve Çocuk Bayramı</t>
  </si>
  <si>
    <t>İşçi Bayramı</t>
  </si>
  <si>
    <t>Gençlik ve Spor Bayramı</t>
  </si>
  <si>
    <t>Kurban Bayramı</t>
  </si>
  <si>
    <t>Zafer Bayramı</t>
  </si>
  <si>
    <t>Cumhuriyet Bayramı</t>
  </si>
  <si>
    <t>Hafta Tatili</t>
  </si>
  <si>
    <t>Cari Dönem 
Takvim Günü</t>
  </si>
  <si>
    <t>Cari Dönem
Çalışma Günü</t>
  </si>
  <si>
    <t>Cari Dönem
Hafta Tatili</t>
  </si>
  <si>
    <t>Cari Dönem
Resmi Tatil</t>
  </si>
  <si>
    <t>İzin Türü</t>
  </si>
  <si>
    <t>Toplam 
Gün</t>
  </si>
  <si>
    <t>Toplam 
Çalışma Günü</t>
  </si>
  <si>
    <t>Toplam 
Hafta Tatili</t>
  </si>
  <si>
    <t>Toplam 
Resmi Tatil</t>
  </si>
  <si>
    <t>TOPLAM SÜRELER</t>
  </si>
  <si>
    <t>CARİ GÖNEM HESAPLAMALAR</t>
  </si>
  <si>
    <t>Ücretli İzin</t>
  </si>
  <si>
    <t>Ücretsiz İzin</t>
  </si>
  <si>
    <t>Yıllık İzin</t>
  </si>
  <si>
    <t>Rapor</t>
  </si>
  <si>
    <t>Devamsız</t>
  </si>
  <si>
    <t>Tatil</t>
  </si>
  <si>
    <t>X</t>
  </si>
  <si>
    <t>Devamsızlık Türü</t>
  </si>
  <si>
    <t>Toplam 
İzin Günü</t>
  </si>
  <si>
    <t>Cari Dönem 
Toplam Gün</t>
  </si>
  <si>
    <t>Cari Dönem 
İzin Gün</t>
  </si>
  <si>
    <t>İşe Başlama Tarihi</t>
  </si>
  <si>
    <t>İşten Ayrılış Tarihi</t>
  </si>
  <si>
    <t>Toplam 
SGK Gün</t>
  </si>
  <si>
    <t>Cari Dönem 
SGK Gün</t>
  </si>
  <si>
    <t>Sicil No</t>
  </si>
  <si>
    <t>Toplam Devamsızlık</t>
  </si>
  <si>
    <t>*İzin entegrasyonu için VBA kullanılıcak. İletişime geçiniz…</t>
  </si>
  <si>
    <t>EKİM</t>
  </si>
  <si>
    <t>Cumartesi</t>
  </si>
  <si>
    <t>Pazar</t>
  </si>
  <si>
    <t>Diğer sayfalarda yalnızca soldaki renkle belirtilen kolonlara veri girişi yapınız. Diğer kolonlar otomatik olarak hesaplanacaktır.</t>
  </si>
  <si>
    <t>Parametrelerinizi bu sayfadan ayarlayabilirsiniz. 
Lütfen kolon başlıklarındaki açıklamaları inceleyiniz.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</si>
</sst>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  <charset val="162"/>
    </font>
    <font>
      <sz val="11"/>
      <color theme="0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sz val="9"/>
      <color indexed="81"/>
      <name val="Tahoma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Aptos Narrow"/>
      <family val="2"/>
      <charset val="162"/>
      <scheme val="minor"/>
    </font>
    <font>
      <b/>
      <sz val="12"/>
      <color theme="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 vertical="center"/>
    </xf>
    <xf numFmtId="0" fontId="5" fillId="0" borderId="0" xfId="0" applyFont="1"/>
    <xf numFmtId="14" fontId="0" fillId="0" borderId="0" xfId="0" applyNumberFormat="1"/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1" applyFont="1" applyAlignment="1">
      <alignment horizontal="center" vertical="center"/>
    </xf>
    <xf numFmtId="14" fontId="3" fillId="2" borderId="0" xfId="1" applyNumberForma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1" xfId="1" applyFill="1" applyBorder="1" applyAlignment="1">
      <alignment horizontal="center" vertical="top" wrapText="1"/>
    </xf>
    <xf numFmtId="0" fontId="3" fillId="3" borderId="0" xfId="1" applyFill="1" applyBorder="1" applyAlignment="1">
      <alignment horizontal="center" vertical="top" wrapText="1"/>
    </xf>
    <xf numFmtId="0" fontId="3" fillId="3" borderId="2" xfId="1" applyFill="1" applyBorder="1" applyAlignment="1">
      <alignment horizontal="center" vertical="top" wrapText="1"/>
    </xf>
    <xf numFmtId="0" fontId="0" fillId="4" borderId="0" xfId="0" applyFill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</cellXfs>
  <cellStyles count="2">
    <cellStyle name="Normal" xfId="0" builtinId="0"/>
    <cellStyle name="Vurgu1" xfId="1" builtinId="29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/mm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19" formatCode="d/mm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/mm/yyyy"/>
      <alignment horizontal="center" vertical="center" textRotation="0" indent="0" justifyLastLine="0" shrinkToFit="0" readingOrder="0"/>
    </dxf>
    <dxf>
      <numFmt numFmtId="19" formatCode="d/mm/yyyy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16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162"/>
        <scheme val="minor"/>
      </font>
      <alignment horizontal="center" vertical="center" textRotation="0" wrapText="0" indent="0" justifyLastLine="0" shrinkToFit="0" readingOrder="0"/>
    </dxf>
    <dxf>
      <numFmt numFmtId="164" formatCode="[$-F800]dddd\,\ mmmm\ dd\,\ 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charset val="16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F800]dddd\,\ mmmm\ dd\,\ yyyy"/>
      <alignment horizontal="center" vertical="center" textRotation="0" wrapText="0" indent="0" justifyLastLine="0" shrinkToFit="0" readingOrder="0"/>
    </dxf>
    <dxf>
      <numFmt numFmtId="164" formatCode="[$-F800]dddd\,\ mmmm\ dd\,\ 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568615</xdr:colOff>
      <xdr:row>20</xdr:row>
      <xdr:rowOff>590</xdr:rowOff>
    </xdr:from>
    <xdr:to>
      <xdr:col>15</xdr:col>
      <xdr:colOff>348676</xdr:colOff>
      <xdr:row>23</xdr:row>
      <xdr:rowOff>131171</xdr:rowOff>
    </xdr:to>
    <xdr:pic>
      <xdr:nvPicPr>
        <xdr:cNvPr id="3" name="Grafik 2" descr="Ok: Saat yönünün tersine eğri düz dolguyla">
          <a:extLst>
            <a:ext uri="{FF2B5EF4-FFF2-40B4-BE49-F238E27FC236}">
              <a16:creationId xmlns:a16="http://schemas.microsoft.com/office/drawing/2014/main" id="{AF71ABFC-3698-C03D-B750-15EF0243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9091859">
          <a:off x="10192675" y="3985850"/>
          <a:ext cx="679221" cy="6792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91A7D-A650-452E-B845-61E564376E0E}" name="resmi_tatiller" displayName="resmi_tatiller" ref="F1:G243" totalsRowShown="0" headerRowDxfId="38">
  <tableColumns count="2">
    <tableColumn id="1" xr3:uid="{BC177E60-B2D9-4689-B1AB-6789A6484C9C}" name="Tarih" dataDxfId="37"/>
    <tableColumn id="2" xr3:uid="{1C459FCD-6089-43CF-8A1B-2945DC282D4C}" name="Resmi Tatill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103F76-8DE3-4645-AB05-FA04297C5D9C}" name="hafta_tatili" displayName="hafta_tatili" ref="I1:I8" totalsRowShown="0" headerRowDxfId="36">
  <tableColumns count="1">
    <tableColumn id="1" xr3:uid="{DD4BA4C0-37AE-473A-BDD1-4B0B9CCD5534}" name="Hafta Tatil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16CF45B-529A-4903-B6BF-2BC58D641EDE}" name="devamsizlik_turleri" displayName="devamsizlik_turleri" ref="K1:L30" totalsRowShown="0" headerRowDxfId="35">
  <tableColumns count="2">
    <tableColumn id="1" xr3:uid="{72837C6C-65A2-4CF9-834E-9EE707B81950}" name="Devamsızlık Türü" dataDxfId="34"/>
    <tableColumn id="2" xr3:uid="{4976F59F-10D3-4CD4-AF9B-18665D36BC99}" name="Tatil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127C5-4C76-4EDC-BA0D-9804DBD07593}" name="Tablo2" displayName="Tablo2" ref="B2:N30" totalsRowShown="0" headerRowDxfId="62" dataDxfId="61" headerRowCellStyle="Vurgu1">
  <tableColumns count="13">
    <tableColumn id="15" xr3:uid="{0B111373-721C-4DD5-807D-CFBEB9483448}" name="Sicil No" dataDxfId="6" totalsRowDxfId="60"/>
    <tableColumn id="1" xr3:uid="{B24416EB-C999-4C7B-A05C-CDF69F93FBD4}" name="İşe Başlama Tarihi" dataDxfId="5" totalsRowDxfId="59"/>
    <tableColumn id="2" xr3:uid="{FF56912D-7261-4FAB-B244-F2D0CA693DEE}" name="İşten Ayrılış Tarihi" dataDxfId="3" totalsRowDxfId="58"/>
    <tableColumn id="9" xr3:uid="{985EE2F4-2373-42D3-B730-04DA208EB035}" name="Toplam _x000a_Gün" dataDxfId="4" totalsRowDxfId="57">
      <calculatedColumnFormula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calculatedColumnFormula>
    </tableColumn>
    <tableColumn id="13" xr3:uid="{E0F05704-D9D2-4E3F-9B8A-E61693D29179}" name="Toplam _x000a_SGK Gün" dataDxfId="56" totalsRowDxfId="55">
      <calculatedColumnFormula array="1">SGKGUN(Tablo2[[#This Row],[İşe Başlama Tarihi]],Tablo2[[#This Row],[İşten Ayrılış Tarihi]])</calculatedColumnFormula>
    </tableColumn>
    <tableColumn id="10" xr3:uid="{3BB4F80C-A3EA-4FCB-BF68-0DE4135C581C}" name="Toplam _x000a_Çalışma Günü" dataDxfId="54" totalsRowDxfId="53">
      <calculatedColumnFormula array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calculatedColumnFormula>
    </tableColumn>
    <tableColumn id="11" xr3:uid="{02B80B4E-F3A9-48C6-8700-DF75875C0921}" name="Toplam _x000a_Hafta Tatili" dataDxfId="52" totalsRowDxfId="51">
      <calculatedColumnFormula array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calculatedColumnFormula>
    </tableColumn>
    <tableColumn id="12" xr3:uid="{A5EFDE34-71EC-4A0F-AC7C-E75AA23A2EC9}" name="Toplam _x000a_Resmi Tatil" dataDxfId="50" totalsRowDxfId="49">
      <calculatedColumnFormula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calculatedColumnFormula>
    </tableColumn>
    <tableColumn id="3" xr3:uid="{903CC90C-7C1B-4A2C-AA7B-C8BE5ADE1E61}" name="Cari Dönem _x000a_Takvim Günü" dataDxfId="48" totalsRowDxfId="47">
      <calculatedColumnFormula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calculatedColumnFormula>
    </tableColumn>
    <tableColumn id="14" xr3:uid="{8002C7A2-BB4E-4E40-B80E-15E32C4FA21C}" name="Cari Dönem _x000a_SGK Gün" dataDxfId="46" totalsRowDxfId="45">
      <calculatedColumnFormula array="1">SGKGUNCARI(Tablo2[[#This Row],[İşe Başlama Tarihi]],Tablo2[[#This Row],[İşten Ayrılış Tarihi]])</calculatedColumnFormula>
    </tableColumn>
    <tableColumn id="4" xr3:uid="{036B149E-BF43-493B-819B-C5897CB3ACB5}" name="Cari Dönem_x000a_Çalışma Günü" dataDxfId="44" totalsRowDxfId="43">
      <calculatedColumnFormula array="1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calculatedColumnFormula>
    </tableColumn>
    <tableColumn id="5" xr3:uid="{34A040C2-DED3-4338-9DC6-C32FB501FC3B}" name="Cari Dönem_x000a_Hafta Tatili" dataDxfId="42" totalsRowDxfId="41">
      <calculatedColumnFormula array="1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calculatedColumnFormula>
    </tableColumn>
    <tableColumn id="6" xr3:uid="{44F60428-C762-4477-B7A0-DF8CBC541EEE}" name="Cari Dönem_x000a_Resmi Tatil" dataDxfId="40" totalsRowDxfId="39">
      <calculatedColumnFormula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calculatedColumnFormula>
    </tableColumn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0ADA15-5FB2-42CD-9F72-A410F68963A4}" name="izinler" displayName="izinler" ref="B2:I23" totalsRowShown="0" headerRowDxfId="32" dataDxfId="31">
  <tableColumns count="8">
    <tableColumn id="1" xr3:uid="{06D038A2-ECE5-4046-A622-93BF02464821}" name="Sicil No" dataDxfId="30"/>
    <tableColumn id="2" xr3:uid="{AEB1FF1F-594C-495F-8D12-1A2F5150AA45}" name="İzin Türü" dataDxfId="29"/>
    <tableColumn id="3" xr3:uid="{E9022486-8FB4-4647-B9E3-6247D76D6BB2}" name="Başlangıç" dataDxfId="28"/>
    <tableColumn id="4" xr3:uid="{28D47189-AD7E-4A6D-BDA5-ADB68D081735}" name="Bitiş" dataDxfId="27"/>
    <tableColumn id="5" xr3:uid="{63509A5A-68FB-46C7-9A94-A9BE63821798}" name="Toplam _x000a_Gün" dataDxfId="26">
      <calculatedColumnFormula>_xlfn.LET(
_xlpm.Baslangic,izinler[[#This Row],[Başlangıç]],
_xlpm.Bitis,IF(izinler[[#This Row],[Bitiş]]="",TODAY(),izinler[[#This Row],[Bitiş]]),
IF(
_xlpm.Baslangic="",
"",
IF(_xlpm.Bitis&lt;_xlpm.Baslangic,0,_xlpm.Bitis-_xlpm.Baslangic+1)
)
)</calculatedColumnFormula>
    </tableColumn>
    <tableColumn id="9" xr3:uid="{2137B2AC-2E3C-49BD-A790-4493EAA45BC0}" name="Toplam _x000a_İzin Günü" dataDxfId="25">
      <calculatedColumnFormula array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calculatedColumnFormula>
    </tableColumn>
    <tableColumn id="11" xr3:uid="{C595DBDB-B56B-4CB9-A3E4-B1A8D6F48CD7}" name="Cari Dönem _x000a_Toplam Gün" dataDxfId="24">
      <calculatedColumnFormula>_xlfn.LET(
_xlpm.Baslangic,MAX(izinler[[#This Row],[Başlangıç]],DONEM_BAS),
_xlpm.Bitis,MIN(izinler[[#This Row],[Bitiş]],DONEM_BIT),
IF(
izinler[[#This Row],[Başlangıç]]="",
"",
IF(_xlpm.Bitis&lt;_xlpm.Baslangic,0,_xlpm.Bitis-_xlpm.Baslangic+1)
)
)</calculatedColumnFormula>
    </tableColumn>
    <tableColumn id="7" xr3:uid="{3F98CACE-5689-4036-8DBC-9D2B1BFDB732}" name="Cari Dönem _x000a_İzin Gün" dataDxfId="23">
      <calculatedColumnFormula array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AB2F99-CEB5-4EA2-B821-22482FC410CA}" name="personel_takip" displayName="personel_takip" ref="B3:O4" totalsRowShown="0" headerRowDxfId="22" dataDxfId="21">
  <autoFilter ref="B3:O4" xr:uid="{B1AB2F99-CEB5-4EA2-B821-22482FC410CA}"/>
  <tableColumns count="14">
    <tableColumn id="1" xr3:uid="{F4D44EEF-BB16-4C75-AE36-CADE5CF4FD93}" name="Sicil No" dataDxfId="20"/>
    <tableColumn id="2" xr3:uid="{2FAC5B25-AA34-4CF0-A561-CD60C886DD94}" name="İşe Başlama Tarihi" dataDxfId="19"/>
    <tableColumn id="3" xr3:uid="{146F1C26-8C04-4527-8C04-8759AF5523F4}" name="İşten Ayrılış Tarihi" dataDxfId="18"/>
    <tableColumn id="4" xr3:uid="{A951A17A-C4E5-467F-9514-3BB4580D33C5}" name="Toplam _x000a_Gün" dataDxfId="17"/>
    <tableColumn id="5" xr3:uid="{EDF74EEE-48E9-4C73-9A5B-9A7191725011}" name="Toplam _x000a_SGK Gün" dataDxfId="16"/>
    <tableColumn id="6" xr3:uid="{1DE34723-43FD-4F20-A536-862289EDE170}" name="Toplam _x000a_Çalışma Günü" dataDxfId="15"/>
    <tableColumn id="7" xr3:uid="{06FA9FC7-35E1-49DC-8663-AD1FE3308576}" name="Toplam _x000a_Hafta Tatili" dataDxfId="14"/>
    <tableColumn id="8" xr3:uid="{29733A50-2CFE-4A7C-9222-E16ED89A9327}" name="Toplam _x000a_Resmi Tatil" dataDxfId="13"/>
    <tableColumn id="9" xr3:uid="{2973B3DF-E5D4-4405-A981-1EED010A4B4A}" name="Cari Dönem _x000a_Takvim Günü" dataDxfId="12"/>
    <tableColumn id="10" xr3:uid="{8AD4B1FB-D7FF-4BB1-8AAA-01D2772EFDD8}" name="Cari Dönem _x000a_SGK Gün" dataDxfId="11"/>
    <tableColumn id="11" xr3:uid="{5DC6A1D2-71D9-4C41-ADE4-8A60653C62DA}" name="Cari Dönem_x000a_Çalışma Günü" dataDxfId="10"/>
    <tableColumn id="12" xr3:uid="{97AF1AB8-5821-4EF5-AE6A-00FEDA87CD83}" name="Cari Dönem_x000a_Hafta Tatili" dataDxfId="9"/>
    <tableColumn id="13" xr3:uid="{CF8305CD-E1B2-4744-B2A4-55A9B4392DBD}" name="Cari Dönem_x000a_Resmi Tatil" dataDxfId="8"/>
    <tableColumn id="14" xr3:uid="{B09562EB-29B6-42D5-B6CD-D53F1899C254}" name="Toplam Devamsızlık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mments" Target="../comments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E976-6CAE-4D67-BB29-2FC68BCD3A67}">
  <dimension ref="A1:T2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4.4" x14ac:dyDescent="0.3"/>
  <cols>
    <col min="1" max="1" width="10.109375" hidden="1" customWidth="1"/>
    <col min="2" max="2" width="9.21875" style="1" customWidth="1"/>
    <col min="3" max="3" width="10.88671875" customWidth="1"/>
    <col min="4" max="5" width="4.44140625" customWidth="1"/>
    <col min="6" max="6" width="23.44140625" style="3" bestFit="1" customWidth="1"/>
    <col min="7" max="7" width="28.5546875" bestFit="1" customWidth="1"/>
    <col min="8" max="8" width="4" customWidth="1"/>
    <col min="9" max="9" width="16.33203125" customWidth="1"/>
    <col min="10" max="10" width="3.77734375" customWidth="1"/>
    <col min="11" max="11" width="17.44140625" bestFit="1" customWidth="1"/>
    <col min="12" max="12" width="8.88671875" style="1"/>
    <col min="15" max="15" width="4.21875" customWidth="1"/>
    <col min="17" max="17" width="10.109375" bestFit="1" customWidth="1"/>
    <col min="20" max="20" width="8.88671875" hidden="1" customWidth="1"/>
  </cols>
  <sheetData>
    <row r="1" spans="1:20" ht="40.200000000000003" customHeight="1" x14ac:dyDescent="0.3">
      <c r="A1" s="15">
        <f>DATE(B1,MATCH(UPPER(C1),{"OCAK","ŞUBAT","MART","NİSAN","MAYIS","HAZİRAN","TEMMUZ","AĞUSTOS","EYLÜL","EKİM","KASIM","ARALIK"},0),1)</f>
        <v>8675</v>
      </c>
      <c r="B1" s="20">
        <v>1923</v>
      </c>
      <c r="C1" s="20" t="s">
        <v>43</v>
      </c>
      <c r="F1" s="18" t="s">
        <v>2</v>
      </c>
      <c r="G1" s="19" t="s">
        <v>3</v>
      </c>
      <c r="I1" s="19" t="s">
        <v>13</v>
      </c>
      <c r="K1" s="19" t="s">
        <v>32</v>
      </c>
      <c r="L1" s="19" t="s">
        <v>30</v>
      </c>
      <c r="T1">
        <v>1923</v>
      </c>
    </row>
    <row r="2" spans="1:20" x14ac:dyDescent="0.3">
      <c r="A2" s="15">
        <f>DATE(YEAR(A1),MONTH(A1)+1,0)</f>
        <v>8705</v>
      </c>
      <c r="F2" s="12">
        <v>45292</v>
      </c>
      <c r="G2" t="s">
        <v>4</v>
      </c>
      <c r="I2" t="s">
        <v>44</v>
      </c>
      <c r="K2" s="5" t="s">
        <v>25</v>
      </c>
      <c r="L2" s="1" t="s">
        <v>31</v>
      </c>
      <c r="T2">
        <v>1924</v>
      </c>
    </row>
    <row r="3" spans="1:20" ht="14.4" customHeight="1" x14ac:dyDescent="0.3">
      <c r="F3" s="12">
        <v>45391</v>
      </c>
      <c r="G3" t="s">
        <v>5</v>
      </c>
      <c r="I3" t="s">
        <v>45</v>
      </c>
      <c r="K3" s="5" t="s">
        <v>26</v>
      </c>
      <c r="L3" s="1" t="s">
        <v>31</v>
      </c>
      <c r="P3" s="29"/>
      <c r="Q3" s="29"/>
      <c r="R3" s="29"/>
      <c r="S3" s="29"/>
      <c r="T3">
        <v>1925</v>
      </c>
    </row>
    <row r="4" spans="1:20" ht="14.4" customHeight="1" x14ac:dyDescent="0.3">
      <c r="F4" s="12">
        <v>45392</v>
      </c>
      <c r="G4" t="s">
        <v>6</v>
      </c>
      <c r="K4" s="5" t="s">
        <v>27</v>
      </c>
      <c r="P4" s="29"/>
      <c r="Q4" s="29"/>
      <c r="R4" s="29"/>
      <c r="S4" s="29"/>
      <c r="T4">
        <v>1926</v>
      </c>
    </row>
    <row r="5" spans="1:20" ht="14.4" customHeight="1" x14ac:dyDescent="0.3">
      <c r="F5" s="12">
        <v>45393</v>
      </c>
      <c r="G5" t="s">
        <v>6</v>
      </c>
      <c r="K5" s="5" t="s">
        <v>28</v>
      </c>
      <c r="L5" s="1" t="s">
        <v>31</v>
      </c>
      <c r="P5" s="29"/>
      <c r="Q5" s="29"/>
      <c r="R5" s="29"/>
      <c r="S5" s="29"/>
      <c r="T5">
        <v>1927</v>
      </c>
    </row>
    <row r="6" spans="1:20" ht="14.4" customHeight="1" x14ac:dyDescent="0.3">
      <c r="F6" s="12">
        <v>45394</v>
      </c>
      <c r="G6" t="s">
        <v>6</v>
      </c>
      <c r="K6" s="5" t="s">
        <v>29</v>
      </c>
      <c r="L6" s="1" t="s">
        <v>31</v>
      </c>
      <c r="P6" s="29"/>
      <c r="Q6" s="29"/>
      <c r="R6" s="29"/>
      <c r="S6" s="29"/>
      <c r="T6">
        <v>1928</v>
      </c>
    </row>
    <row r="7" spans="1:20" ht="14.4" customHeight="1" x14ac:dyDescent="0.3">
      <c r="F7" s="12">
        <v>45405</v>
      </c>
      <c r="G7" t="s">
        <v>7</v>
      </c>
      <c r="K7" s="5"/>
      <c r="P7" s="29"/>
      <c r="Q7" s="29"/>
      <c r="R7" s="29"/>
      <c r="S7" s="29"/>
      <c r="T7">
        <v>1929</v>
      </c>
    </row>
    <row r="8" spans="1:20" ht="14.4" customHeight="1" x14ac:dyDescent="0.3">
      <c r="F8" s="12">
        <v>45413</v>
      </c>
      <c r="G8" t="s">
        <v>8</v>
      </c>
      <c r="K8" s="5"/>
      <c r="P8" s="29"/>
      <c r="Q8" s="29"/>
      <c r="R8" s="29"/>
      <c r="S8" s="29"/>
      <c r="T8">
        <v>1930</v>
      </c>
    </row>
    <row r="9" spans="1:20" ht="14.4" customHeight="1" x14ac:dyDescent="0.3">
      <c r="F9" s="12">
        <v>45431</v>
      </c>
      <c r="G9" t="s">
        <v>9</v>
      </c>
      <c r="K9" s="5"/>
      <c r="P9" s="29"/>
      <c r="Q9" s="29"/>
      <c r="R9" s="29"/>
      <c r="S9" s="29"/>
      <c r="T9">
        <v>1931</v>
      </c>
    </row>
    <row r="10" spans="1:20" ht="14.4" customHeight="1" x14ac:dyDescent="0.3">
      <c r="F10" s="12">
        <v>45458</v>
      </c>
      <c r="G10" t="s">
        <v>5</v>
      </c>
      <c r="K10" s="5"/>
      <c r="P10" s="29"/>
      <c r="Q10" s="29"/>
      <c r="R10" s="29"/>
      <c r="S10" s="29"/>
      <c r="T10">
        <v>1932</v>
      </c>
    </row>
    <row r="11" spans="1:20" ht="14.4" customHeight="1" x14ac:dyDescent="0.3">
      <c r="F11" s="12">
        <v>45459</v>
      </c>
      <c r="G11" t="s">
        <v>10</v>
      </c>
      <c r="K11" s="5"/>
      <c r="P11" s="28" t="s">
        <v>47</v>
      </c>
      <c r="Q11" s="28"/>
      <c r="R11" s="28"/>
      <c r="S11" s="28"/>
      <c r="T11">
        <v>1933</v>
      </c>
    </row>
    <row r="12" spans="1:20" ht="14.4" customHeight="1" x14ac:dyDescent="0.3">
      <c r="F12" s="12">
        <v>45460</v>
      </c>
      <c r="G12" t="s">
        <v>10</v>
      </c>
      <c r="K12" s="5"/>
      <c r="P12" s="28"/>
      <c r="Q12" s="28"/>
      <c r="R12" s="28"/>
      <c r="S12" s="28"/>
      <c r="T12">
        <v>1934</v>
      </c>
    </row>
    <row r="13" spans="1:20" ht="14.4" customHeight="1" x14ac:dyDescent="0.3">
      <c r="F13" s="12">
        <v>45461</v>
      </c>
      <c r="G13" t="s">
        <v>10</v>
      </c>
      <c r="K13" s="5"/>
      <c r="P13" s="28"/>
      <c r="Q13" s="28"/>
      <c r="R13" s="28"/>
      <c r="S13" s="28"/>
      <c r="T13">
        <v>1935</v>
      </c>
    </row>
    <row r="14" spans="1:20" ht="14.4" customHeight="1" x14ac:dyDescent="0.3">
      <c r="F14" s="12">
        <v>45462</v>
      </c>
      <c r="G14" t="s">
        <v>10</v>
      </c>
      <c r="K14" s="5"/>
      <c r="P14" s="28"/>
      <c r="Q14" s="28"/>
      <c r="R14" s="28"/>
      <c r="S14" s="28"/>
      <c r="T14">
        <v>1936</v>
      </c>
    </row>
    <row r="15" spans="1:20" ht="14.4" customHeight="1" x14ac:dyDescent="0.3">
      <c r="F15" s="12">
        <v>45534</v>
      </c>
      <c r="G15" t="s">
        <v>11</v>
      </c>
      <c r="K15" s="5"/>
      <c r="P15" s="28"/>
      <c r="Q15" s="28"/>
      <c r="R15" s="28"/>
      <c r="S15" s="28"/>
      <c r="T15">
        <v>1937</v>
      </c>
    </row>
    <row r="16" spans="1:20" ht="14.4" customHeight="1" x14ac:dyDescent="0.3">
      <c r="F16" s="12">
        <v>45593</v>
      </c>
      <c r="G16" t="s">
        <v>5</v>
      </c>
      <c r="K16" s="5"/>
      <c r="P16" s="28"/>
      <c r="Q16" s="28"/>
      <c r="R16" s="28"/>
      <c r="S16" s="28"/>
      <c r="T16">
        <v>1938</v>
      </c>
    </row>
    <row r="17" spans="6:20" ht="14.4" customHeight="1" x14ac:dyDescent="0.3">
      <c r="F17" s="12">
        <v>45594</v>
      </c>
      <c r="G17" t="s">
        <v>12</v>
      </c>
      <c r="K17" s="5"/>
      <c r="P17" s="28"/>
      <c r="Q17" s="28"/>
      <c r="R17" s="28"/>
      <c r="S17" s="28"/>
      <c r="T17">
        <v>1939</v>
      </c>
    </row>
    <row r="18" spans="6:20" ht="14.4" customHeight="1" x14ac:dyDescent="0.3">
      <c r="F18" s="12">
        <v>45658</v>
      </c>
      <c r="G18" t="s">
        <v>4</v>
      </c>
      <c r="K18" s="5"/>
      <c r="P18" s="28"/>
      <c r="Q18" s="28"/>
      <c r="R18" s="28"/>
      <c r="S18" s="28"/>
      <c r="T18">
        <v>1940</v>
      </c>
    </row>
    <row r="19" spans="6:20" ht="14.4" customHeight="1" x14ac:dyDescent="0.3">
      <c r="F19" s="12">
        <v>45745</v>
      </c>
      <c r="G19" t="s">
        <v>5</v>
      </c>
      <c r="K19" s="5"/>
      <c r="P19" s="29"/>
      <c r="Q19" s="29"/>
      <c r="R19" s="29"/>
      <c r="S19" s="29"/>
      <c r="T19">
        <v>1941</v>
      </c>
    </row>
    <row r="20" spans="6:20" x14ac:dyDescent="0.3">
      <c r="F20" s="12">
        <v>45746</v>
      </c>
      <c r="G20" t="s">
        <v>6</v>
      </c>
      <c r="K20" s="5"/>
      <c r="Q20" s="17"/>
      <c r="T20">
        <v>1942</v>
      </c>
    </row>
    <row r="21" spans="6:20" x14ac:dyDescent="0.3">
      <c r="F21" s="12">
        <v>45747</v>
      </c>
      <c r="G21" t="s">
        <v>6</v>
      </c>
      <c r="K21" s="5"/>
      <c r="N21" s="27"/>
      <c r="P21" s="28" t="s">
        <v>46</v>
      </c>
      <c r="Q21" s="28"/>
      <c r="R21" s="28"/>
      <c r="S21" s="28"/>
      <c r="T21">
        <v>1943</v>
      </c>
    </row>
    <row r="22" spans="6:20" x14ac:dyDescent="0.3">
      <c r="F22" s="12">
        <v>45748</v>
      </c>
      <c r="G22" t="s">
        <v>6</v>
      </c>
      <c r="K22" s="5"/>
      <c r="N22" s="27"/>
      <c r="P22" s="28"/>
      <c r="Q22" s="28"/>
      <c r="R22" s="28"/>
      <c r="S22" s="28"/>
      <c r="T22">
        <v>1944</v>
      </c>
    </row>
    <row r="23" spans="6:20" x14ac:dyDescent="0.3">
      <c r="F23" s="12">
        <v>45770</v>
      </c>
      <c r="G23" t="s">
        <v>7</v>
      </c>
      <c r="K23" s="5"/>
      <c r="P23" s="28"/>
      <c r="Q23" s="28"/>
      <c r="R23" s="28"/>
      <c r="S23" s="28"/>
      <c r="T23">
        <v>1945</v>
      </c>
    </row>
    <row r="24" spans="6:20" x14ac:dyDescent="0.3">
      <c r="F24" s="12">
        <v>45778</v>
      </c>
      <c r="G24" t="s">
        <v>8</v>
      </c>
      <c r="K24" s="5"/>
      <c r="P24" s="28"/>
      <c r="Q24" s="28"/>
      <c r="R24" s="28"/>
      <c r="S24" s="28"/>
      <c r="T24">
        <v>1946</v>
      </c>
    </row>
    <row r="25" spans="6:20" x14ac:dyDescent="0.3">
      <c r="F25" s="12">
        <v>45796</v>
      </c>
      <c r="G25" t="s">
        <v>9</v>
      </c>
      <c r="K25" s="5"/>
      <c r="P25" s="28"/>
      <c r="Q25" s="28"/>
      <c r="R25" s="28"/>
      <c r="S25" s="28"/>
      <c r="T25">
        <v>1947</v>
      </c>
    </row>
    <row r="26" spans="6:20" x14ac:dyDescent="0.3">
      <c r="F26" s="12">
        <v>45813</v>
      </c>
      <c r="G26" t="s">
        <v>5</v>
      </c>
      <c r="K26" s="5"/>
      <c r="P26" s="28"/>
      <c r="Q26" s="28"/>
      <c r="R26" s="28"/>
      <c r="S26" s="28"/>
      <c r="T26">
        <v>1948</v>
      </c>
    </row>
    <row r="27" spans="6:20" x14ac:dyDescent="0.3">
      <c r="F27" s="12">
        <v>45814</v>
      </c>
      <c r="G27" t="s">
        <v>10</v>
      </c>
      <c r="K27" s="5"/>
      <c r="P27" s="28"/>
      <c r="Q27" s="28"/>
      <c r="R27" s="28"/>
      <c r="S27" s="28"/>
      <c r="T27">
        <v>1949</v>
      </c>
    </row>
    <row r="28" spans="6:20" x14ac:dyDescent="0.3">
      <c r="F28" s="12">
        <v>45815</v>
      </c>
      <c r="G28" t="s">
        <v>10</v>
      </c>
      <c r="K28" s="5"/>
      <c r="P28" s="28"/>
      <c r="Q28" s="28"/>
      <c r="R28" s="28"/>
      <c r="S28" s="28"/>
      <c r="T28">
        <v>1950</v>
      </c>
    </row>
    <row r="29" spans="6:20" x14ac:dyDescent="0.3">
      <c r="F29" s="12">
        <v>45816</v>
      </c>
      <c r="G29" t="s">
        <v>10</v>
      </c>
      <c r="K29" s="5"/>
      <c r="Q29" s="17"/>
      <c r="T29">
        <v>1951</v>
      </c>
    </row>
    <row r="30" spans="6:20" x14ac:dyDescent="0.3">
      <c r="F30" s="12">
        <v>45817</v>
      </c>
      <c r="G30" t="s">
        <v>10</v>
      </c>
      <c r="K30" s="5"/>
      <c r="Q30" s="17"/>
      <c r="T30">
        <v>1952</v>
      </c>
    </row>
    <row r="31" spans="6:20" x14ac:dyDescent="0.3">
      <c r="F31" s="12">
        <v>45899</v>
      </c>
      <c r="G31" t="s">
        <v>11</v>
      </c>
      <c r="Q31" s="17"/>
      <c r="T31">
        <v>1953</v>
      </c>
    </row>
    <row r="32" spans="6:20" x14ac:dyDescent="0.3">
      <c r="F32" s="12">
        <v>45958</v>
      </c>
      <c r="G32" t="s">
        <v>5</v>
      </c>
      <c r="Q32" s="17"/>
      <c r="T32">
        <v>1954</v>
      </c>
    </row>
    <row r="33" spans="6:20" x14ac:dyDescent="0.3">
      <c r="F33" s="12">
        <v>45959</v>
      </c>
      <c r="G33" t="s">
        <v>12</v>
      </c>
      <c r="Q33" s="17"/>
      <c r="T33">
        <v>1955</v>
      </c>
    </row>
    <row r="34" spans="6:20" x14ac:dyDescent="0.3">
      <c r="F34" s="12">
        <v>46023</v>
      </c>
      <c r="G34" t="s">
        <v>4</v>
      </c>
      <c r="Q34" s="17"/>
      <c r="T34">
        <v>1956</v>
      </c>
    </row>
    <row r="35" spans="6:20" x14ac:dyDescent="0.3">
      <c r="F35" s="12">
        <v>46100</v>
      </c>
      <c r="G35" t="s">
        <v>5</v>
      </c>
      <c r="Q35" s="17"/>
      <c r="T35">
        <v>1957</v>
      </c>
    </row>
    <row r="36" spans="6:20" x14ac:dyDescent="0.3">
      <c r="F36" s="12">
        <v>46101</v>
      </c>
      <c r="G36" t="s">
        <v>6</v>
      </c>
      <c r="Q36" s="17"/>
      <c r="T36">
        <v>1958</v>
      </c>
    </row>
    <row r="37" spans="6:20" x14ac:dyDescent="0.3">
      <c r="F37" s="12">
        <v>46102</v>
      </c>
      <c r="G37" t="s">
        <v>6</v>
      </c>
      <c r="Q37" s="17"/>
      <c r="T37">
        <v>1959</v>
      </c>
    </row>
    <row r="38" spans="6:20" x14ac:dyDescent="0.3">
      <c r="F38" s="12">
        <v>46103</v>
      </c>
      <c r="G38" t="s">
        <v>6</v>
      </c>
      <c r="Q38" s="17"/>
      <c r="T38">
        <v>1960</v>
      </c>
    </row>
    <row r="39" spans="6:20" x14ac:dyDescent="0.3">
      <c r="F39" s="12">
        <v>46135</v>
      </c>
      <c r="G39" t="s">
        <v>7</v>
      </c>
      <c r="Q39" s="17"/>
      <c r="T39">
        <v>1961</v>
      </c>
    </row>
    <row r="40" spans="6:20" x14ac:dyDescent="0.3">
      <c r="F40" s="12">
        <v>46143</v>
      </c>
      <c r="G40" t="s">
        <v>8</v>
      </c>
      <c r="Q40" s="17"/>
      <c r="T40">
        <v>1962</v>
      </c>
    </row>
    <row r="41" spans="6:20" x14ac:dyDescent="0.3">
      <c r="F41" s="12">
        <v>46161</v>
      </c>
      <c r="G41" t="s">
        <v>9</v>
      </c>
      <c r="Q41" s="17"/>
      <c r="T41">
        <v>1963</v>
      </c>
    </row>
    <row r="42" spans="6:20" x14ac:dyDescent="0.3">
      <c r="F42" s="12">
        <v>46168</v>
      </c>
      <c r="G42" t="s">
        <v>5</v>
      </c>
      <c r="Q42" s="17"/>
      <c r="T42">
        <v>1964</v>
      </c>
    </row>
    <row r="43" spans="6:20" x14ac:dyDescent="0.3">
      <c r="F43" s="12">
        <v>46169</v>
      </c>
      <c r="G43" t="s">
        <v>10</v>
      </c>
      <c r="Q43" s="17"/>
      <c r="T43">
        <v>1965</v>
      </c>
    </row>
    <row r="44" spans="6:20" x14ac:dyDescent="0.3">
      <c r="F44" s="12">
        <v>46170</v>
      </c>
      <c r="G44" t="s">
        <v>10</v>
      </c>
      <c r="Q44" s="17"/>
      <c r="T44">
        <v>1966</v>
      </c>
    </row>
    <row r="45" spans="6:20" x14ac:dyDescent="0.3">
      <c r="F45" s="12">
        <v>46171</v>
      </c>
      <c r="G45" t="s">
        <v>10</v>
      </c>
      <c r="Q45" s="17"/>
      <c r="T45">
        <v>1967</v>
      </c>
    </row>
    <row r="46" spans="6:20" x14ac:dyDescent="0.3">
      <c r="F46" s="12">
        <v>46172</v>
      </c>
      <c r="G46" t="s">
        <v>10</v>
      </c>
      <c r="Q46" s="17"/>
      <c r="T46">
        <v>1968</v>
      </c>
    </row>
    <row r="47" spans="6:20" x14ac:dyDescent="0.3">
      <c r="F47" s="12">
        <v>8702</v>
      </c>
      <c r="G47" t="s">
        <v>5</v>
      </c>
      <c r="Q47" s="17"/>
      <c r="T47">
        <v>1969</v>
      </c>
    </row>
    <row r="48" spans="6:20" x14ac:dyDescent="0.3">
      <c r="F48" s="12">
        <v>8703</v>
      </c>
      <c r="G48" t="s">
        <v>12</v>
      </c>
      <c r="Q48" s="17"/>
      <c r="T48">
        <v>1970</v>
      </c>
    </row>
    <row r="49" spans="6:20" x14ac:dyDescent="0.3">
      <c r="F49" s="12">
        <v>9068</v>
      </c>
      <c r="G49" t="s">
        <v>5</v>
      </c>
      <c r="Q49" s="17"/>
      <c r="T49">
        <v>1971</v>
      </c>
    </row>
    <row r="50" spans="6:20" x14ac:dyDescent="0.3">
      <c r="F50" s="12">
        <v>9069</v>
      </c>
      <c r="G50" t="s">
        <v>12</v>
      </c>
      <c r="Q50" s="17"/>
      <c r="T50">
        <v>1972</v>
      </c>
    </row>
    <row r="51" spans="6:20" x14ac:dyDescent="0.3">
      <c r="F51" s="12">
        <v>9433</v>
      </c>
      <c r="G51" t="s">
        <v>5</v>
      </c>
      <c r="Q51" s="17"/>
      <c r="T51">
        <v>1973</v>
      </c>
    </row>
    <row r="52" spans="6:20" x14ac:dyDescent="0.3">
      <c r="F52" s="12">
        <v>9434</v>
      </c>
      <c r="G52" t="s">
        <v>12</v>
      </c>
      <c r="Q52" s="17"/>
      <c r="T52">
        <v>1974</v>
      </c>
    </row>
    <row r="53" spans="6:20" x14ac:dyDescent="0.3">
      <c r="F53" s="12">
        <v>9798</v>
      </c>
      <c r="G53" t="s">
        <v>5</v>
      </c>
      <c r="Q53" s="17"/>
      <c r="T53">
        <v>1975</v>
      </c>
    </row>
    <row r="54" spans="6:20" x14ac:dyDescent="0.3">
      <c r="F54" s="12">
        <v>9799</v>
      </c>
      <c r="G54" t="s">
        <v>12</v>
      </c>
      <c r="Q54" s="17"/>
      <c r="T54">
        <v>1976</v>
      </c>
    </row>
    <row r="55" spans="6:20" x14ac:dyDescent="0.3">
      <c r="F55" s="12">
        <v>10163</v>
      </c>
      <c r="G55" t="s">
        <v>5</v>
      </c>
      <c r="Q55" s="17"/>
      <c r="T55">
        <v>1977</v>
      </c>
    </row>
    <row r="56" spans="6:20" x14ac:dyDescent="0.3">
      <c r="F56" s="12">
        <v>10164</v>
      </c>
      <c r="G56" t="s">
        <v>12</v>
      </c>
      <c r="Q56" s="17"/>
      <c r="T56">
        <v>1978</v>
      </c>
    </row>
    <row r="57" spans="6:20" x14ac:dyDescent="0.3">
      <c r="F57" s="12">
        <v>10529</v>
      </c>
      <c r="G57" t="s">
        <v>5</v>
      </c>
      <c r="Q57" s="17"/>
      <c r="T57">
        <v>1979</v>
      </c>
    </row>
    <row r="58" spans="6:20" x14ac:dyDescent="0.3">
      <c r="F58" s="12">
        <v>10530</v>
      </c>
      <c r="G58" t="s">
        <v>12</v>
      </c>
      <c r="Q58" s="17"/>
      <c r="T58">
        <v>1980</v>
      </c>
    </row>
    <row r="59" spans="6:20" x14ac:dyDescent="0.3">
      <c r="F59" s="12">
        <v>10894</v>
      </c>
      <c r="G59" t="s">
        <v>5</v>
      </c>
      <c r="Q59" s="17"/>
      <c r="T59">
        <v>1981</v>
      </c>
    </row>
    <row r="60" spans="6:20" x14ac:dyDescent="0.3">
      <c r="F60" s="12">
        <v>10895</v>
      </c>
      <c r="G60" t="s">
        <v>12</v>
      </c>
      <c r="Q60" s="17"/>
      <c r="T60">
        <v>1982</v>
      </c>
    </row>
    <row r="61" spans="6:20" x14ac:dyDescent="0.3">
      <c r="F61" s="12">
        <v>11259</v>
      </c>
      <c r="G61" t="s">
        <v>5</v>
      </c>
      <c r="Q61" s="17"/>
      <c r="T61">
        <v>1983</v>
      </c>
    </row>
    <row r="62" spans="6:20" x14ac:dyDescent="0.3">
      <c r="F62" s="12">
        <v>11260</v>
      </c>
      <c r="G62" t="s">
        <v>12</v>
      </c>
      <c r="Q62" s="17"/>
      <c r="T62">
        <v>1984</v>
      </c>
    </row>
    <row r="63" spans="6:20" x14ac:dyDescent="0.3">
      <c r="F63" s="12">
        <v>11624</v>
      </c>
      <c r="G63" t="s">
        <v>5</v>
      </c>
      <c r="Q63" s="17"/>
      <c r="T63">
        <v>1985</v>
      </c>
    </row>
    <row r="64" spans="6:20" x14ac:dyDescent="0.3">
      <c r="F64" s="12">
        <v>11625</v>
      </c>
      <c r="G64" t="s">
        <v>12</v>
      </c>
      <c r="Q64" s="17"/>
      <c r="T64">
        <v>1986</v>
      </c>
    </row>
    <row r="65" spans="6:20" x14ac:dyDescent="0.3">
      <c r="F65" s="12">
        <v>11990</v>
      </c>
      <c r="G65" t="s">
        <v>5</v>
      </c>
      <c r="Q65" s="17"/>
      <c r="T65">
        <v>1987</v>
      </c>
    </row>
    <row r="66" spans="6:20" x14ac:dyDescent="0.3">
      <c r="F66" s="12">
        <v>11991</v>
      </c>
      <c r="G66" t="s">
        <v>12</v>
      </c>
      <c r="Q66" s="17"/>
      <c r="T66">
        <v>1988</v>
      </c>
    </row>
    <row r="67" spans="6:20" x14ac:dyDescent="0.3">
      <c r="F67" s="12">
        <v>12355</v>
      </c>
      <c r="G67" t="s">
        <v>5</v>
      </c>
      <c r="Q67" s="17"/>
      <c r="T67">
        <v>1989</v>
      </c>
    </row>
    <row r="68" spans="6:20" x14ac:dyDescent="0.3">
      <c r="F68" s="12">
        <v>12356</v>
      </c>
      <c r="G68" t="s">
        <v>12</v>
      </c>
      <c r="Q68" s="17"/>
      <c r="T68">
        <v>1990</v>
      </c>
    </row>
    <row r="69" spans="6:20" x14ac:dyDescent="0.3">
      <c r="F69" s="12">
        <v>12720</v>
      </c>
      <c r="G69" t="s">
        <v>5</v>
      </c>
      <c r="Q69" s="17"/>
      <c r="T69">
        <v>1991</v>
      </c>
    </row>
    <row r="70" spans="6:20" x14ac:dyDescent="0.3">
      <c r="F70" s="12">
        <v>12721</v>
      </c>
      <c r="G70" t="s">
        <v>12</v>
      </c>
      <c r="Q70" s="17"/>
      <c r="T70">
        <v>1992</v>
      </c>
    </row>
    <row r="71" spans="6:20" x14ac:dyDescent="0.3">
      <c r="F71" s="12">
        <v>13085</v>
      </c>
      <c r="G71" t="s">
        <v>5</v>
      </c>
      <c r="Q71" s="17"/>
      <c r="T71">
        <v>1993</v>
      </c>
    </row>
    <row r="72" spans="6:20" x14ac:dyDescent="0.3">
      <c r="F72" s="12">
        <v>13086</v>
      </c>
      <c r="G72" t="s">
        <v>12</v>
      </c>
      <c r="Q72" s="17"/>
      <c r="T72">
        <v>1994</v>
      </c>
    </row>
    <row r="73" spans="6:20" x14ac:dyDescent="0.3">
      <c r="F73" s="12">
        <v>13451</v>
      </c>
      <c r="G73" t="s">
        <v>5</v>
      </c>
      <c r="Q73" s="17"/>
      <c r="T73">
        <v>1995</v>
      </c>
    </row>
    <row r="74" spans="6:20" x14ac:dyDescent="0.3">
      <c r="F74" s="12">
        <v>13452</v>
      </c>
      <c r="G74" t="s">
        <v>12</v>
      </c>
      <c r="Q74" s="17"/>
      <c r="T74">
        <v>1996</v>
      </c>
    </row>
    <row r="75" spans="6:20" x14ac:dyDescent="0.3">
      <c r="F75" s="12">
        <v>13816</v>
      </c>
      <c r="G75" t="s">
        <v>5</v>
      </c>
      <c r="Q75" s="17"/>
      <c r="T75">
        <v>1997</v>
      </c>
    </row>
    <row r="76" spans="6:20" x14ac:dyDescent="0.3">
      <c r="F76" s="12">
        <v>13817</v>
      </c>
      <c r="G76" t="s">
        <v>12</v>
      </c>
      <c r="Q76" s="17"/>
      <c r="T76">
        <v>1998</v>
      </c>
    </row>
    <row r="77" spans="6:20" x14ac:dyDescent="0.3">
      <c r="F77" s="12">
        <v>14181</v>
      </c>
      <c r="G77" t="s">
        <v>5</v>
      </c>
      <c r="Q77" s="17"/>
      <c r="T77">
        <v>1999</v>
      </c>
    </row>
    <row r="78" spans="6:20" x14ac:dyDescent="0.3">
      <c r="F78" s="12">
        <v>14182</v>
      </c>
      <c r="G78" t="s">
        <v>12</v>
      </c>
      <c r="Q78" s="17"/>
      <c r="T78">
        <v>2000</v>
      </c>
    </row>
    <row r="79" spans="6:20" x14ac:dyDescent="0.3">
      <c r="F79" s="12">
        <v>14546</v>
      </c>
      <c r="G79" t="s">
        <v>5</v>
      </c>
      <c r="Q79" s="17"/>
      <c r="T79">
        <v>2001</v>
      </c>
    </row>
    <row r="80" spans="6:20" x14ac:dyDescent="0.3">
      <c r="F80" s="12">
        <v>14547</v>
      </c>
      <c r="G80" t="s">
        <v>12</v>
      </c>
      <c r="Q80" s="17"/>
      <c r="T80">
        <v>2002</v>
      </c>
    </row>
    <row r="81" spans="6:20" x14ac:dyDescent="0.3">
      <c r="F81" s="12">
        <v>14912</v>
      </c>
      <c r="G81" t="s">
        <v>5</v>
      </c>
      <c r="Q81" s="17"/>
      <c r="T81">
        <v>2003</v>
      </c>
    </row>
    <row r="82" spans="6:20" x14ac:dyDescent="0.3">
      <c r="F82" s="12">
        <v>14913</v>
      </c>
      <c r="G82" t="s">
        <v>12</v>
      </c>
      <c r="Q82" s="17"/>
      <c r="T82">
        <v>2004</v>
      </c>
    </row>
    <row r="83" spans="6:20" x14ac:dyDescent="0.3">
      <c r="F83" s="12">
        <v>15277</v>
      </c>
      <c r="G83" t="s">
        <v>5</v>
      </c>
      <c r="Q83" s="17"/>
      <c r="T83">
        <v>2005</v>
      </c>
    </row>
    <row r="84" spans="6:20" x14ac:dyDescent="0.3">
      <c r="F84" s="12">
        <v>15278</v>
      </c>
      <c r="G84" t="s">
        <v>12</v>
      </c>
      <c r="Q84" s="17"/>
      <c r="T84">
        <v>2006</v>
      </c>
    </row>
    <row r="85" spans="6:20" x14ac:dyDescent="0.3">
      <c r="F85" s="12">
        <v>15642</v>
      </c>
      <c r="G85" t="s">
        <v>5</v>
      </c>
      <c r="Q85" s="17"/>
      <c r="T85">
        <v>2007</v>
      </c>
    </row>
    <row r="86" spans="6:20" x14ac:dyDescent="0.3">
      <c r="F86" s="12">
        <v>15643</v>
      </c>
      <c r="G86" t="s">
        <v>12</v>
      </c>
      <c r="Q86" s="17"/>
      <c r="T86">
        <v>2008</v>
      </c>
    </row>
    <row r="87" spans="6:20" x14ac:dyDescent="0.3">
      <c r="F87" s="12">
        <v>16007</v>
      </c>
      <c r="G87" t="s">
        <v>5</v>
      </c>
      <c r="Q87" s="17"/>
      <c r="T87">
        <v>2010</v>
      </c>
    </row>
    <row r="88" spans="6:20" x14ac:dyDescent="0.3">
      <c r="F88" s="12">
        <v>16008</v>
      </c>
      <c r="G88" t="s">
        <v>12</v>
      </c>
      <c r="Q88" s="17"/>
      <c r="T88">
        <v>2011</v>
      </c>
    </row>
    <row r="89" spans="6:20" x14ac:dyDescent="0.3">
      <c r="F89" s="12">
        <v>16373</v>
      </c>
      <c r="G89" t="s">
        <v>5</v>
      </c>
      <c r="Q89" s="17"/>
      <c r="T89">
        <v>2012</v>
      </c>
    </row>
    <row r="90" spans="6:20" x14ac:dyDescent="0.3">
      <c r="F90" s="12">
        <v>16374</v>
      </c>
      <c r="G90" t="s">
        <v>12</v>
      </c>
      <c r="Q90" s="17"/>
      <c r="T90">
        <v>2013</v>
      </c>
    </row>
    <row r="91" spans="6:20" x14ac:dyDescent="0.3">
      <c r="F91" s="12">
        <v>16738</v>
      </c>
      <c r="G91" t="s">
        <v>5</v>
      </c>
      <c r="Q91" s="17"/>
      <c r="T91">
        <v>2014</v>
      </c>
    </row>
    <row r="92" spans="6:20" x14ac:dyDescent="0.3">
      <c r="F92" s="12">
        <v>16739</v>
      </c>
      <c r="G92" t="s">
        <v>12</v>
      </c>
      <c r="Q92" s="17"/>
      <c r="T92">
        <v>2015</v>
      </c>
    </row>
    <row r="93" spans="6:20" x14ac:dyDescent="0.3">
      <c r="F93" s="12">
        <v>17103</v>
      </c>
      <c r="G93" t="s">
        <v>5</v>
      </c>
      <c r="Q93" s="17"/>
      <c r="T93">
        <v>2016</v>
      </c>
    </row>
    <row r="94" spans="6:20" x14ac:dyDescent="0.3">
      <c r="F94" s="12">
        <v>17104</v>
      </c>
      <c r="G94" t="s">
        <v>12</v>
      </c>
      <c r="Q94" s="17"/>
      <c r="T94">
        <v>2017</v>
      </c>
    </row>
    <row r="95" spans="6:20" x14ac:dyDescent="0.3">
      <c r="F95" s="12">
        <v>17468</v>
      </c>
      <c r="G95" t="s">
        <v>5</v>
      </c>
      <c r="Q95" s="17"/>
      <c r="T95">
        <v>2018</v>
      </c>
    </row>
    <row r="96" spans="6:20" x14ac:dyDescent="0.3">
      <c r="F96" s="12">
        <v>17469</v>
      </c>
      <c r="G96" t="s">
        <v>12</v>
      </c>
      <c r="Q96" s="17"/>
      <c r="T96">
        <v>2019</v>
      </c>
    </row>
    <row r="97" spans="6:20" x14ac:dyDescent="0.3">
      <c r="F97" s="12">
        <v>17834</v>
      </c>
      <c r="G97" t="s">
        <v>5</v>
      </c>
      <c r="Q97" s="17"/>
      <c r="T97">
        <v>2020</v>
      </c>
    </row>
    <row r="98" spans="6:20" x14ac:dyDescent="0.3">
      <c r="F98" s="12">
        <v>17835</v>
      </c>
      <c r="G98" t="s">
        <v>12</v>
      </c>
      <c r="Q98" s="17"/>
      <c r="T98">
        <v>2021</v>
      </c>
    </row>
    <row r="99" spans="6:20" x14ac:dyDescent="0.3">
      <c r="F99" s="12">
        <v>18199</v>
      </c>
      <c r="G99" t="s">
        <v>5</v>
      </c>
      <c r="Q99" s="17"/>
      <c r="T99">
        <v>2022</v>
      </c>
    </row>
    <row r="100" spans="6:20" x14ac:dyDescent="0.3">
      <c r="F100" s="12">
        <v>18200</v>
      </c>
      <c r="G100" t="s">
        <v>12</v>
      </c>
      <c r="Q100" s="17"/>
      <c r="T100">
        <v>2023</v>
      </c>
    </row>
    <row r="101" spans="6:20" x14ac:dyDescent="0.3">
      <c r="F101" s="12">
        <v>18564</v>
      </c>
      <c r="G101" t="s">
        <v>5</v>
      </c>
      <c r="Q101" s="17"/>
      <c r="T101">
        <v>2024</v>
      </c>
    </row>
    <row r="102" spans="6:20" x14ac:dyDescent="0.3">
      <c r="F102" s="12">
        <v>18565</v>
      </c>
      <c r="G102" t="s">
        <v>12</v>
      </c>
      <c r="Q102" s="17"/>
      <c r="T102">
        <v>2025</v>
      </c>
    </row>
    <row r="103" spans="6:20" x14ac:dyDescent="0.3">
      <c r="F103" s="12">
        <v>18929</v>
      </c>
      <c r="G103" t="s">
        <v>5</v>
      </c>
      <c r="Q103" s="17"/>
      <c r="T103">
        <v>2026</v>
      </c>
    </row>
    <row r="104" spans="6:20" x14ac:dyDescent="0.3">
      <c r="F104" s="12">
        <v>18930</v>
      </c>
      <c r="G104" t="s">
        <v>12</v>
      </c>
      <c r="Q104" s="17"/>
    </row>
    <row r="105" spans="6:20" x14ac:dyDescent="0.3">
      <c r="F105" s="12">
        <v>19295</v>
      </c>
      <c r="G105" t="s">
        <v>5</v>
      </c>
      <c r="Q105" s="17"/>
    </row>
    <row r="106" spans="6:20" x14ac:dyDescent="0.3">
      <c r="F106" s="12">
        <v>19296</v>
      </c>
      <c r="G106" t="s">
        <v>12</v>
      </c>
      <c r="Q106" s="17"/>
    </row>
    <row r="107" spans="6:20" x14ac:dyDescent="0.3">
      <c r="F107" s="12">
        <v>19660</v>
      </c>
      <c r="G107" t="s">
        <v>5</v>
      </c>
      <c r="Q107" s="17"/>
    </row>
    <row r="108" spans="6:20" x14ac:dyDescent="0.3">
      <c r="F108" s="12">
        <v>19661</v>
      </c>
      <c r="G108" t="s">
        <v>12</v>
      </c>
      <c r="Q108" s="17"/>
    </row>
    <row r="109" spans="6:20" x14ac:dyDescent="0.3">
      <c r="F109" s="12">
        <v>20025</v>
      </c>
      <c r="G109" t="s">
        <v>5</v>
      </c>
      <c r="Q109" s="17"/>
    </row>
    <row r="110" spans="6:20" x14ac:dyDescent="0.3">
      <c r="F110" s="12">
        <v>20026</v>
      </c>
      <c r="G110" t="s">
        <v>12</v>
      </c>
      <c r="Q110" s="17"/>
    </row>
    <row r="111" spans="6:20" x14ac:dyDescent="0.3">
      <c r="F111" s="12">
        <v>20390</v>
      </c>
      <c r="G111" t="s">
        <v>5</v>
      </c>
      <c r="Q111" s="17"/>
    </row>
    <row r="112" spans="6:20" x14ac:dyDescent="0.3">
      <c r="F112" s="12">
        <v>20391</v>
      </c>
      <c r="G112" t="s">
        <v>12</v>
      </c>
      <c r="Q112" s="17"/>
    </row>
    <row r="113" spans="6:17" x14ac:dyDescent="0.3">
      <c r="F113" s="12">
        <v>20756</v>
      </c>
      <c r="G113" t="s">
        <v>5</v>
      </c>
      <c r="Q113" s="17"/>
    </row>
    <row r="114" spans="6:17" x14ac:dyDescent="0.3">
      <c r="F114" s="12">
        <v>20757</v>
      </c>
      <c r="G114" t="s">
        <v>12</v>
      </c>
      <c r="Q114" s="17"/>
    </row>
    <row r="115" spans="6:17" x14ac:dyDescent="0.3">
      <c r="F115" s="12">
        <v>21121</v>
      </c>
      <c r="G115" t="s">
        <v>5</v>
      </c>
      <c r="Q115" s="17"/>
    </row>
    <row r="116" spans="6:17" x14ac:dyDescent="0.3">
      <c r="F116" s="12">
        <v>21122</v>
      </c>
      <c r="G116" t="s">
        <v>12</v>
      </c>
      <c r="Q116" s="17"/>
    </row>
    <row r="117" spans="6:17" x14ac:dyDescent="0.3">
      <c r="F117" s="12">
        <v>21486</v>
      </c>
      <c r="G117" t="s">
        <v>5</v>
      </c>
      <c r="Q117" s="17"/>
    </row>
    <row r="118" spans="6:17" x14ac:dyDescent="0.3">
      <c r="F118" s="12">
        <v>21487</v>
      </c>
      <c r="G118" t="s">
        <v>12</v>
      </c>
      <c r="Q118" s="17"/>
    </row>
    <row r="119" spans="6:17" x14ac:dyDescent="0.3">
      <c r="F119" s="12">
        <v>21851</v>
      </c>
      <c r="G119" t="s">
        <v>5</v>
      </c>
      <c r="Q119" s="17"/>
    </row>
    <row r="120" spans="6:17" x14ac:dyDescent="0.3">
      <c r="F120" s="12">
        <v>21852</v>
      </c>
      <c r="G120" t="s">
        <v>12</v>
      </c>
      <c r="Q120" s="17"/>
    </row>
    <row r="121" spans="6:17" x14ac:dyDescent="0.3">
      <c r="F121" s="12">
        <v>22217</v>
      </c>
      <c r="G121" t="s">
        <v>5</v>
      </c>
      <c r="Q121" s="17"/>
    </row>
    <row r="122" spans="6:17" x14ac:dyDescent="0.3">
      <c r="F122" s="12">
        <v>22218</v>
      </c>
      <c r="G122" t="s">
        <v>12</v>
      </c>
      <c r="Q122" s="17"/>
    </row>
    <row r="123" spans="6:17" x14ac:dyDescent="0.3">
      <c r="F123" s="12">
        <v>22582</v>
      </c>
      <c r="G123" t="s">
        <v>5</v>
      </c>
      <c r="Q123" s="17"/>
    </row>
    <row r="124" spans="6:17" x14ac:dyDescent="0.3">
      <c r="F124" s="12">
        <v>22583</v>
      </c>
      <c r="G124" t="s">
        <v>12</v>
      </c>
      <c r="Q124" s="17"/>
    </row>
    <row r="125" spans="6:17" x14ac:dyDescent="0.3">
      <c r="F125" s="12">
        <v>22947</v>
      </c>
      <c r="G125" t="s">
        <v>5</v>
      </c>
      <c r="Q125" s="17"/>
    </row>
    <row r="126" spans="6:17" x14ac:dyDescent="0.3">
      <c r="F126" s="12">
        <v>22948</v>
      </c>
      <c r="G126" t="s">
        <v>12</v>
      </c>
      <c r="Q126" s="17"/>
    </row>
    <row r="127" spans="6:17" x14ac:dyDescent="0.3">
      <c r="F127" s="12">
        <v>23312</v>
      </c>
      <c r="G127" t="s">
        <v>5</v>
      </c>
      <c r="Q127" s="17"/>
    </row>
    <row r="128" spans="6:17" x14ac:dyDescent="0.3">
      <c r="F128" s="12">
        <v>23313</v>
      </c>
      <c r="G128" t="s">
        <v>12</v>
      </c>
      <c r="Q128" s="17"/>
    </row>
    <row r="129" spans="6:17" x14ac:dyDescent="0.3">
      <c r="F129" s="12">
        <v>23679</v>
      </c>
      <c r="G129" t="s">
        <v>5</v>
      </c>
      <c r="Q129" s="17"/>
    </row>
    <row r="130" spans="6:17" x14ac:dyDescent="0.3">
      <c r="F130" s="12">
        <v>23678</v>
      </c>
      <c r="G130" t="s">
        <v>12</v>
      </c>
      <c r="Q130" s="17"/>
    </row>
    <row r="131" spans="6:17" x14ac:dyDescent="0.3">
      <c r="F131" s="12">
        <v>24043</v>
      </c>
      <c r="G131" t="s">
        <v>5</v>
      </c>
      <c r="Q131" s="17"/>
    </row>
    <row r="132" spans="6:17" x14ac:dyDescent="0.3">
      <c r="F132" s="12">
        <v>24409</v>
      </c>
      <c r="G132" t="s">
        <v>12</v>
      </c>
      <c r="Q132" s="17"/>
    </row>
    <row r="133" spans="6:17" x14ac:dyDescent="0.3">
      <c r="F133" s="12">
        <v>24773</v>
      </c>
      <c r="G133" t="s">
        <v>5</v>
      </c>
      <c r="Q133" s="17"/>
    </row>
    <row r="134" spans="6:17" x14ac:dyDescent="0.3">
      <c r="F134" s="12">
        <v>25139</v>
      </c>
      <c r="G134" t="s">
        <v>5</v>
      </c>
      <c r="Q134" s="17"/>
    </row>
    <row r="135" spans="6:17" x14ac:dyDescent="0.3">
      <c r="F135" s="12">
        <v>25140</v>
      </c>
      <c r="G135" t="s">
        <v>12</v>
      </c>
      <c r="Q135" s="17"/>
    </row>
    <row r="136" spans="6:17" x14ac:dyDescent="0.3">
      <c r="F136" s="12">
        <v>25504</v>
      </c>
      <c r="G136" t="s">
        <v>5</v>
      </c>
      <c r="Q136" s="17"/>
    </row>
    <row r="137" spans="6:17" x14ac:dyDescent="0.3">
      <c r="F137" s="12">
        <v>25870</v>
      </c>
      <c r="G137" t="s">
        <v>12</v>
      </c>
      <c r="Q137" s="17"/>
    </row>
    <row r="138" spans="6:17" x14ac:dyDescent="0.3">
      <c r="F138" s="12">
        <v>26234</v>
      </c>
      <c r="G138" t="s">
        <v>5</v>
      </c>
      <c r="Q138" s="17"/>
    </row>
    <row r="139" spans="6:17" x14ac:dyDescent="0.3">
      <c r="F139" s="12">
        <v>26235</v>
      </c>
      <c r="G139" t="s">
        <v>12</v>
      </c>
      <c r="Q139" s="17"/>
    </row>
    <row r="140" spans="6:17" x14ac:dyDescent="0.3">
      <c r="F140" s="12">
        <v>26600</v>
      </c>
      <c r="G140" t="s">
        <v>5</v>
      </c>
      <c r="Q140" s="17"/>
    </row>
    <row r="141" spans="6:17" x14ac:dyDescent="0.3">
      <c r="F141" s="12">
        <v>26601</v>
      </c>
      <c r="G141" t="s">
        <v>12</v>
      </c>
      <c r="Q141" s="17"/>
    </row>
    <row r="142" spans="6:17" x14ac:dyDescent="0.3">
      <c r="F142" s="12">
        <v>26965</v>
      </c>
      <c r="G142" t="s">
        <v>5</v>
      </c>
      <c r="Q142" s="17"/>
    </row>
    <row r="143" spans="6:17" x14ac:dyDescent="0.3">
      <c r="F143" s="12">
        <v>26966</v>
      </c>
      <c r="G143" t="s">
        <v>12</v>
      </c>
      <c r="Q143" s="17"/>
    </row>
    <row r="144" spans="6:17" x14ac:dyDescent="0.3">
      <c r="F144" s="12">
        <v>27330</v>
      </c>
      <c r="G144" t="s">
        <v>5</v>
      </c>
      <c r="Q144" s="17"/>
    </row>
    <row r="145" spans="6:17" x14ac:dyDescent="0.3">
      <c r="F145" s="12">
        <v>27331</v>
      </c>
      <c r="G145" t="s">
        <v>12</v>
      </c>
      <c r="Q145" s="17"/>
    </row>
    <row r="146" spans="6:17" x14ac:dyDescent="0.3">
      <c r="F146" s="12">
        <v>27695</v>
      </c>
      <c r="G146" t="s">
        <v>5</v>
      </c>
      <c r="Q146" s="17"/>
    </row>
    <row r="147" spans="6:17" x14ac:dyDescent="0.3">
      <c r="F147" s="12">
        <v>27696</v>
      </c>
      <c r="G147" t="s">
        <v>12</v>
      </c>
      <c r="Q147" s="17"/>
    </row>
    <row r="148" spans="6:17" x14ac:dyDescent="0.3">
      <c r="F148" s="12">
        <v>28061</v>
      </c>
      <c r="G148" t="s">
        <v>5</v>
      </c>
      <c r="Q148" s="17"/>
    </row>
    <row r="149" spans="6:17" x14ac:dyDescent="0.3">
      <c r="F149" s="12">
        <v>28062</v>
      </c>
      <c r="G149" t="s">
        <v>12</v>
      </c>
      <c r="Q149" s="17"/>
    </row>
    <row r="150" spans="6:17" x14ac:dyDescent="0.3">
      <c r="F150" s="12">
        <v>28426</v>
      </c>
      <c r="G150" t="s">
        <v>5</v>
      </c>
      <c r="Q150" s="17"/>
    </row>
    <row r="151" spans="6:17" x14ac:dyDescent="0.3">
      <c r="F151" s="12">
        <v>28427</v>
      </c>
      <c r="G151" t="s">
        <v>12</v>
      </c>
      <c r="Q151" s="17"/>
    </row>
    <row r="152" spans="6:17" x14ac:dyDescent="0.3">
      <c r="F152" s="12">
        <v>28791</v>
      </c>
      <c r="G152" t="s">
        <v>5</v>
      </c>
      <c r="Q152" s="17"/>
    </row>
    <row r="153" spans="6:17" x14ac:dyDescent="0.3">
      <c r="F153" s="12">
        <v>28792</v>
      </c>
      <c r="G153" t="s">
        <v>12</v>
      </c>
      <c r="Q153" s="17"/>
    </row>
    <row r="154" spans="6:17" x14ac:dyDescent="0.3">
      <c r="F154" s="12">
        <v>29156</v>
      </c>
      <c r="G154" t="s">
        <v>5</v>
      </c>
      <c r="Q154" s="17"/>
    </row>
    <row r="155" spans="6:17" x14ac:dyDescent="0.3">
      <c r="F155" s="12">
        <v>29157</v>
      </c>
      <c r="G155" t="s">
        <v>12</v>
      </c>
      <c r="Q155" s="17"/>
    </row>
    <row r="156" spans="6:17" x14ac:dyDescent="0.3">
      <c r="F156" s="12">
        <v>29522</v>
      </c>
      <c r="G156" t="s">
        <v>5</v>
      </c>
      <c r="Q156" s="17"/>
    </row>
    <row r="157" spans="6:17" x14ac:dyDescent="0.3">
      <c r="F157" s="12">
        <v>29523</v>
      </c>
      <c r="G157" t="s">
        <v>12</v>
      </c>
      <c r="Q157" s="17"/>
    </row>
    <row r="158" spans="6:17" x14ac:dyDescent="0.3">
      <c r="F158" s="12">
        <v>29887</v>
      </c>
      <c r="G158" t="s">
        <v>5</v>
      </c>
      <c r="Q158" s="17"/>
    </row>
    <row r="159" spans="6:17" x14ac:dyDescent="0.3">
      <c r="F159" s="12">
        <v>29888</v>
      </c>
      <c r="G159" t="s">
        <v>12</v>
      </c>
      <c r="Q159" s="17"/>
    </row>
    <row r="160" spans="6:17" x14ac:dyDescent="0.3">
      <c r="F160" s="12">
        <v>30252</v>
      </c>
      <c r="G160" t="s">
        <v>5</v>
      </c>
      <c r="Q160" s="17"/>
    </row>
    <row r="161" spans="6:17" x14ac:dyDescent="0.3">
      <c r="F161" s="12">
        <v>30253</v>
      </c>
      <c r="G161" t="s">
        <v>12</v>
      </c>
      <c r="Q161" s="17"/>
    </row>
    <row r="162" spans="6:17" x14ac:dyDescent="0.3">
      <c r="F162" s="12">
        <v>30617</v>
      </c>
      <c r="G162" t="s">
        <v>5</v>
      </c>
      <c r="Q162" s="17"/>
    </row>
    <row r="163" spans="6:17" x14ac:dyDescent="0.3">
      <c r="F163" s="12">
        <v>30618</v>
      </c>
      <c r="G163" t="s">
        <v>12</v>
      </c>
      <c r="Q163" s="17"/>
    </row>
    <row r="164" spans="6:17" x14ac:dyDescent="0.3">
      <c r="F164" s="12">
        <v>30983</v>
      </c>
      <c r="G164" t="s">
        <v>5</v>
      </c>
      <c r="Q164" s="17"/>
    </row>
    <row r="165" spans="6:17" x14ac:dyDescent="0.3">
      <c r="F165" s="12">
        <v>30984</v>
      </c>
      <c r="G165" t="s">
        <v>12</v>
      </c>
      <c r="Q165" s="17"/>
    </row>
    <row r="166" spans="6:17" x14ac:dyDescent="0.3">
      <c r="F166" s="12">
        <v>31348</v>
      </c>
      <c r="G166" t="s">
        <v>5</v>
      </c>
      <c r="Q166" s="17"/>
    </row>
    <row r="167" spans="6:17" x14ac:dyDescent="0.3">
      <c r="F167" s="12">
        <v>31349</v>
      </c>
      <c r="G167" t="s">
        <v>12</v>
      </c>
      <c r="Q167" s="17"/>
    </row>
    <row r="168" spans="6:17" x14ac:dyDescent="0.3">
      <c r="F168" s="12">
        <v>31713</v>
      </c>
      <c r="G168" t="s">
        <v>5</v>
      </c>
      <c r="Q168" s="17"/>
    </row>
    <row r="169" spans="6:17" x14ac:dyDescent="0.3">
      <c r="F169" s="12">
        <v>31714</v>
      </c>
      <c r="G169" t="s">
        <v>12</v>
      </c>
      <c r="Q169" s="17"/>
    </row>
    <row r="170" spans="6:17" x14ac:dyDescent="0.3">
      <c r="F170" s="12">
        <v>32078</v>
      </c>
      <c r="G170" t="s">
        <v>5</v>
      </c>
      <c r="Q170" s="17"/>
    </row>
    <row r="171" spans="6:17" x14ac:dyDescent="0.3">
      <c r="F171" s="12">
        <v>32079</v>
      </c>
      <c r="G171" t="s">
        <v>12</v>
      </c>
      <c r="Q171" s="17"/>
    </row>
    <row r="172" spans="6:17" x14ac:dyDescent="0.3">
      <c r="F172" s="12">
        <v>32444</v>
      </c>
      <c r="G172" t="s">
        <v>5</v>
      </c>
      <c r="Q172" s="17"/>
    </row>
    <row r="173" spans="6:17" x14ac:dyDescent="0.3">
      <c r="F173" s="12">
        <v>32445</v>
      </c>
      <c r="G173" t="s">
        <v>12</v>
      </c>
      <c r="Q173" s="17"/>
    </row>
    <row r="174" spans="6:17" x14ac:dyDescent="0.3">
      <c r="F174" s="12">
        <v>32809</v>
      </c>
      <c r="G174" t="s">
        <v>5</v>
      </c>
      <c r="Q174" s="17"/>
    </row>
    <row r="175" spans="6:17" x14ac:dyDescent="0.3">
      <c r="F175" s="12">
        <v>32810</v>
      </c>
      <c r="G175" t="s">
        <v>12</v>
      </c>
      <c r="Q175" s="17"/>
    </row>
    <row r="176" spans="6:17" x14ac:dyDescent="0.3">
      <c r="F176" s="12">
        <v>33174</v>
      </c>
      <c r="G176" t="s">
        <v>5</v>
      </c>
      <c r="Q176" s="17"/>
    </row>
    <row r="177" spans="6:17" x14ac:dyDescent="0.3">
      <c r="F177" s="12">
        <v>33175</v>
      </c>
      <c r="G177" t="s">
        <v>12</v>
      </c>
      <c r="Q177" s="17"/>
    </row>
    <row r="178" spans="6:17" x14ac:dyDescent="0.3">
      <c r="F178" s="12">
        <v>33539</v>
      </c>
      <c r="G178" t="s">
        <v>5</v>
      </c>
      <c r="Q178" s="17"/>
    </row>
    <row r="179" spans="6:17" x14ac:dyDescent="0.3">
      <c r="F179" s="12">
        <v>33540</v>
      </c>
      <c r="G179" t="s">
        <v>12</v>
      </c>
      <c r="Q179" s="17"/>
    </row>
    <row r="180" spans="6:17" x14ac:dyDescent="0.3">
      <c r="F180" s="12">
        <v>33905</v>
      </c>
      <c r="G180" t="s">
        <v>5</v>
      </c>
      <c r="Q180" s="17"/>
    </row>
    <row r="181" spans="6:17" x14ac:dyDescent="0.3">
      <c r="F181" s="12">
        <v>33906</v>
      </c>
      <c r="G181" t="s">
        <v>12</v>
      </c>
      <c r="Q181" s="17"/>
    </row>
    <row r="182" spans="6:17" x14ac:dyDescent="0.3">
      <c r="F182" s="12">
        <v>34270</v>
      </c>
      <c r="G182" t="s">
        <v>5</v>
      </c>
      <c r="Q182" s="17"/>
    </row>
    <row r="183" spans="6:17" x14ac:dyDescent="0.3">
      <c r="F183" s="12">
        <v>34271</v>
      </c>
      <c r="G183" t="s">
        <v>12</v>
      </c>
      <c r="Q183" s="17"/>
    </row>
    <row r="184" spans="6:17" x14ac:dyDescent="0.3">
      <c r="F184" s="12">
        <v>34635</v>
      </c>
      <c r="G184" t="s">
        <v>5</v>
      </c>
      <c r="Q184" s="17"/>
    </row>
    <row r="185" spans="6:17" x14ac:dyDescent="0.3">
      <c r="F185" s="12">
        <v>35001</v>
      </c>
      <c r="G185" t="s">
        <v>12</v>
      </c>
      <c r="Q185" s="17"/>
    </row>
    <row r="186" spans="6:17" x14ac:dyDescent="0.3">
      <c r="F186" s="12">
        <v>35366</v>
      </c>
      <c r="G186" t="s">
        <v>5</v>
      </c>
      <c r="Q186" s="17"/>
    </row>
    <row r="187" spans="6:17" x14ac:dyDescent="0.3">
      <c r="F187" s="12">
        <v>35367</v>
      </c>
      <c r="G187" t="s">
        <v>12</v>
      </c>
      <c r="Q187" s="17"/>
    </row>
    <row r="188" spans="6:17" x14ac:dyDescent="0.3">
      <c r="F188" s="12">
        <v>35731</v>
      </c>
      <c r="G188" t="s">
        <v>5</v>
      </c>
      <c r="Q188" s="17"/>
    </row>
    <row r="189" spans="6:17" x14ac:dyDescent="0.3">
      <c r="F189" s="12">
        <v>35732</v>
      </c>
      <c r="G189" t="s">
        <v>12</v>
      </c>
      <c r="Q189" s="17"/>
    </row>
    <row r="190" spans="6:17" x14ac:dyDescent="0.3">
      <c r="F190" s="12">
        <v>36096</v>
      </c>
      <c r="G190" t="s">
        <v>5</v>
      </c>
      <c r="Q190" s="17"/>
    </row>
    <row r="191" spans="6:17" x14ac:dyDescent="0.3">
      <c r="F191" s="12">
        <v>36097</v>
      </c>
      <c r="G191" t="s">
        <v>12</v>
      </c>
      <c r="Q191" s="17"/>
    </row>
    <row r="192" spans="6:17" x14ac:dyDescent="0.3">
      <c r="F192" s="12">
        <v>36461</v>
      </c>
      <c r="G192" t="s">
        <v>5</v>
      </c>
      <c r="Q192" s="17"/>
    </row>
    <row r="193" spans="6:17" x14ac:dyDescent="0.3">
      <c r="F193" s="12">
        <v>36462</v>
      </c>
      <c r="G193" t="s">
        <v>12</v>
      </c>
      <c r="Q193" s="17"/>
    </row>
    <row r="194" spans="6:17" x14ac:dyDescent="0.3">
      <c r="F194" s="12">
        <v>36827</v>
      </c>
      <c r="G194" t="s">
        <v>5</v>
      </c>
      <c r="Q194" s="17"/>
    </row>
    <row r="195" spans="6:17" x14ac:dyDescent="0.3">
      <c r="F195" s="12">
        <v>36828</v>
      </c>
      <c r="G195" t="s">
        <v>12</v>
      </c>
      <c r="Q195" s="17"/>
    </row>
    <row r="196" spans="6:17" x14ac:dyDescent="0.3">
      <c r="F196" s="12">
        <v>37192</v>
      </c>
      <c r="G196" t="s">
        <v>5</v>
      </c>
      <c r="Q196" s="17"/>
    </row>
    <row r="197" spans="6:17" x14ac:dyDescent="0.3">
      <c r="F197" s="12">
        <v>37193</v>
      </c>
      <c r="G197" t="s">
        <v>12</v>
      </c>
      <c r="Q197" s="17"/>
    </row>
    <row r="198" spans="6:17" x14ac:dyDescent="0.3">
      <c r="F198" s="12">
        <v>37557</v>
      </c>
      <c r="G198" t="s">
        <v>5</v>
      </c>
      <c r="Q198" s="17"/>
    </row>
    <row r="199" spans="6:17" x14ac:dyDescent="0.3">
      <c r="F199" s="12">
        <v>37558</v>
      </c>
      <c r="G199" t="s">
        <v>12</v>
      </c>
      <c r="Q199" s="17"/>
    </row>
    <row r="200" spans="6:17" x14ac:dyDescent="0.3">
      <c r="F200" s="12">
        <v>37922</v>
      </c>
      <c r="G200" t="s">
        <v>5</v>
      </c>
      <c r="Q200" s="17"/>
    </row>
    <row r="201" spans="6:17" x14ac:dyDescent="0.3">
      <c r="F201" s="12">
        <v>37923</v>
      </c>
      <c r="G201" t="s">
        <v>12</v>
      </c>
      <c r="Q201" s="17"/>
    </row>
    <row r="202" spans="6:17" x14ac:dyDescent="0.3">
      <c r="F202" s="12">
        <v>38288</v>
      </c>
      <c r="G202" t="s">
        <v>5</v>
      </c>
      <c r="Q202" s="17"/>
    </row>
    <row r="203" spans="6:17" x14ac:dyDescent="0.3">
      <c r="F203" s="12">
        <v>38289</v>
      </c>
      <c r="G203" t="s">
        <v>12</v>
      </c>
      <c r="Q203" s="17"/>
    </row>
    <row r="204" spans="6:17" x14ac:dyDescent="0.3">
      <c r="F204" s="12">
        <v>38653</v>
      </c>
      <c r="G204" t="s">
        <v>5</v>
      </c>
      <c r="Q204" s="17"/>
    </row>
    <row r="205" spans="6:17" x14ac:dyDescent="0.3">
      <c r="F205" s="12">
        <v>38654</v>
      </c>
      <c r="G205" t="s">
        <v>12</v>
      </c>
      <c r="Q205" s="17"/>
    </row>
    <row r="206" spans="6:17" x14ac:dyDescent="0.3">
      <c r="F206" s="12">
        <v>39018</v>
      </c>
      <c r="G206" t="s">
        <v>5</v>
      </c>
    </row>
    <row r="207" spans="6:17" x14ac:dyDescent="0.3">
      <c r="F207" s="12">
        <v>39019</v>
      </c>
      <c r="G207" t="s">
        <v>12</v>
      </c>
    </row>
    <row r="208" spans="6:17" x14ac:dyDescent="0.3">
      <c r="F208" s="12">
        <v>39383</v>
      </c>
      <c r="G208" t="s">
        <v>5</v>
      </c>
    </row>
    <row r="209" spans="6:7" x14ac:dyDescent="0.3">
      <c r="F209" s="12">
        <v>39384</v>
      </c>
      <c r="G209" t="s">
        <v>12</v>
      </c>
    </row>
    <row r="210" spans="6:7" x14ac:dyDescent="0.3">
      <c r="F210" s="12">
        <v>39749</v>
      </c>
      <c r="G210" t="s">
        <v>5</v>
      </c>
    </row>
    <row r="211" spans="6:7" x14ac:dyDescent="0.3">
      <c r="F211" s="12">
        <v>39750</v>
      </c>
      <c r="G211" t="s">
        <v>12</v>
      </c>
    </row>
    <row r="212" spans="6:7" x14ac:dyDescent="0.3">
      <c r="F212" s="12">
        <v>40114</v>
      </c>
      <c r="G212" t="s">
        <v>5</v>
      </c>
    </row>
    <row r="213" spans="6:7" x14ac:dyDescent="0.3">
      <c r="F213" s="12">
        <v>40115</v>
      </c>
      <c r="G213" t="s">
        <v>12</v>
      </c>
    </row>
    <row r="214" spans="6:7" x14ac:dyDescent="0.3">
      <c r="F214" s="12">
        <v>40479</v>
      </c>
      <c r="G214" t="s">
        <v>5</v>
      </c>
    </row>
    <row r="215" spans="6:7" x14ac:dyDescent="0.3">
      <c r="F215" s="12">
        <v>40480</v>
      </c>
      <c r="G215" t="s">
        <v>12</v>
      </c>
    </row>
    <row r="216" spans="6:7" x14ac:dyDescent="0.3">
      <c r="F216" s="12">
        <v>40844</v>
      </c>
      <c r="G216" t="s">
        <v>5</v>
      </c>
    </row>
    <row r="217" spans="6:7" x14ac:dyDescent="0.3">
      <c r="F217" s="12">
        <v>40845</v>
      </c>
      <c r="G217" t="s">
        <v>12</v>
      </c>
    </row>
    <row r="218" spans="6:7" x14ac:dyDescent="0.3">
      <c r="F218" s="12">
        <v>41210</v>
      </c>
      <c r="G218" t="s">
        <v>5</v>
      </c>
    </row>
    <row r="219" spans="6:7" x14ac:dyDescent="0.3">
      <c r="F219" s="12">
        <v>41211</v>
      </c>
      <c r="G219" t="s">
        <v>12</v>
      </c>
    </row>
    <row r="220" spans="6:7" x14ac:dyDescent="0.3">
      <c r="F220" s="12">
        <v>41575</v>
      </c>
      <c r="G220" t="s">
        <v>5</v>
      </c>
    </row>
    <row r="221" spans="6:7" x14ac:dyDescent="0.3">
      <c r="F221" s="12">
        <v>41576</v>
      </c>
      <c r="G221" t="s">
        <v>12</v>
      </c>
    </row>
    <row r="222" spans="6:7" x14ac:dyDescent="0.3">
      <c r="F222" s="12">
        <v>41940</v>
      </c>
      <c r="G222" t="s">
        <v>5</v>
      </c>
    </row>
    <row r="223" spans="6:7" x14ac:dyDescent="0.3">
      <c r="F223" s="12">
        <v>41941</v>
      </c>
      <c r="G223" t="s">
        <v>12</v>
      </c>
    </row>
    <row r="224" spans="6:7" x14ac:dyDescent="0.3">
      <c r="F224" s="12">
        <v>42305</v>
      </c>
      <c r="G224" t="s">
        <v>5</v>
      </c>
    </row>
    <row r="225" spans="6:7" x14ac:dyDescent="0.3">
      <c r="F225" s="12">
        <v>42306</v>
      </c>
      <c r="G225" t="s">
        <v>12</v>
      </c>
    </row>
    <row r="226" spans="6:7" x14ac:dyDescent="0.3">
      <c r="F226" s="12">
        <v>42671</v>
      </c>
      <c r="G226" t="s">
        <v>5</v>
      </c>
    </row>
    <row r="227" spans="6:7" x14ac:dyDescent="0.3">
      <c r="F227" s="12">
        <v>42672</v>
      </c>
      <c r="G227" t="s">
        <v>12</v>
      </c>
    </row>
    <row r="228" spans="6:7" x14ac:dyDescent="0.3">
      <c r="F228" s="12">
        <v>43036</v>
      </c>
      <c r="G228" t="s">
        <v>5</v>
      </c>
    </row>
    <row r="229" spans="6:7" x14ac:dyDescent="0.3">
      <c r="F229" s="12">
        <v>43037</v>
      </c>
      <c r="G229" t="s">
        <v>12</v>
      </c>
    </row>
    <row r="230" spans="6:7" x14ac:dyDescent="0.3">
      <c r="F230" s="12">
        <v>43401</v>
      </c>
      <c r="G230" t="s">
        <v>5</v>
      </c>
    </row>
    <row r="231" spans="6:7" x14ac:dyDescent="0.3">
      <c r="F231" s="12">
        <v>43402</v>
      </c>
      <c r="G231" t="s">
        <v>12</v>
      </c>
    </row>
    <row r="232" spans="6:7" x14ac:dyDescent="0.3">
      <c r="F232" s="12">
        <v>43766</v>
      </c>
      <c r="G232" t="s">
        <v>5</v>
      </c>
    </row>
    <row r="233" spans="6:7" x14ac:dyDescent="0.3">
      <c r="F233" s="12">
        <v>43767</v>
      </c>
      <c r="G233" t="s">
        <v>12</v>
      </c>
    </row>
    <row r="234" spans="6:7" x14ac:dyDescent="0.3">
      <c r="F234" s="12">
        <v>44132</v>
      </c>
      <c r="G234" t="s">
        <v>5</v>
      </c>
    </row>
    <row r="235" spans="6:7" x14ac:dyDescent="0.3">
      <c r="F235" s="12">
        <v>44133</v>
      </c>
      <c r="G235" t="s">
        <v>12</v>
      </c>
    </row>
    <row r="236" spans="6:7" x14ac:dyDescent="0.3">
      <c r="F236" s="12">
        <v>44497</v>
      </c>
      <c r="G236" t="s">
        <v>5</v>
      </c>
    </row>
    <row r="237" spans="6:7" x14ac:dyDescent="0.3">
      <c r="F237" s="12">
        <v>44498</v>
      </c>
      <c r="G237" t="s">
        <v>12</v>
      </c>
    </row>
    <row r="238" spans="6:7" x14ac:dyDescent="0.3">
      <c r="F238" s="12">
        <v>44862</v>
      </c>
      <c r="G238" t="s">
        <v>5</v>
      </c>
    </row>
    <row r="239" spans="6:7" x14ac:dyDescent="0.3">
      <c r="F239" s="12">
        <v>44863</v>
      </c>
      <c r="G239" t="s">
        <v>12</v>
      </c>
    </row>
    <row r="240" spans="6:7" x14ac:dyDescent="0.3">
      <c r="F240" s="12">
        <v>45227</v>
      </c>
      <c r="G240" t="s">
        <v>5</v>
      </c>
    </row>
    <row r="241" spans="6:7" x14ac:dyDescent="0.3">
      <c r="F241" s="12">
        <v>45228</v>
      </c>
      <c r="G241" t="s">
        <v>12</v>
      </c>
    </row>
    <row r="242" spans="6:7" x14ac:dyDescent="0.3">
      <c r="F242" s="12">
        <v>46323</v>
      </c>
      <c r="G242" t="s">
        <v>5</v>
      </c>
    </row>
    <row r="243" spans="6:7" x14ac:dyDescent="0.3">
      <c r="F243" s="12">
        <v>46324</v>
      </c>
      <c r="G243" t="s">
        <v>12</v>
      </c>
    </row>
  </sheetData>
  <mergeCells count="2">
    <mergeCell ref="P21:S28"/>
    <mergeCell ref="P11:S18"/>
  </mergeCells>
  <conditionalFormatting sqref="F1:F1048576">
    <cfRule type="duplicateValues" dxfId="2" priority="3"/>
  </conditionalFormatting>
  <conditionalFormatting sqref="I1:I1048576">
    <cfRule type="duplicateValues" dxfId="1" priority="2"/>
  </conditionalFormatting>
  <conditionalFormatting sqref="K1:K1048576">
    <cfRule type="duplicateValues" dxfId="0" priority="1"/>
  </conditionalFormatting>
  <dataValidations count="3">
    <dataValidation type="list" allowBlank="1" showInputMessage="1" showErrorMessage="1" sqref="I2:I8" xr:uid="{98D21B51-4E4F-4374-893A-DF64EEDA8684}">
      <formula1>"Pazartesi,Salı,Çarşamba,Perşembe,Cuma,Cumartesi,Pazar"</formula1>
    </dataValidation>
    <dataValidation type="list" allowBlank="1" showInputMessage="1" showErrorMessage="1" sqref="C1" xr:uid="{C2327CEF-A88C-4828-A2CC-91356A03BF84}">
      <formula1>"OCAK,ŞUBAT,MART,NİSAN,MAYIS,HAZİRAN,TEMMUZ,AĞUSTOS,EYLÜL,EKİM,KASIM,ARALIK"</formula1>
    </dataValidation>
    <dataValidation type="list" allowBlank="1" showInputMessage="1" showErrorMessage="1" sqref="B1" xr:uid="{E3F9DD4C-3DC1-4FC5-B558-8DDE83969F87}">
      <formula1>$T:$T</formula1>
    </dataValidation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A71F-6E32-4365-91BF-B670185B5D9F}">
  <dimension ref="B1:N30"/>
  <sheetViews>
    <sheetView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RowHeight="14.4" x14ac:dyDescent="0.3"/>
  <cols>
    <col min="1" max="1" width="2.109375" customWidth="1"/>
    <col min="3" max="4" width="11.44140625" style="17" customWidth="1"/>
    <col min="5" max="14" width="12.77734375" customWidth="1"/>
    <col min="16" max="16" width="14.44140625" customWidth="1"/>
  </cols>
  <sheetData>
    <row r="1" spans="2:14" ht="27" customHeight="1" x14ac:dyDescent="0.3">
      <c r="E1" s="22" t="s">
        <v>23</v>
      </c>
      <c r="F1" s="22"/>
      <c r="G1" s="22"/>
      <c r="H1" s="22"/>
      <c r="I1" s="22"/>
      <c r="J1" s="22" t="s">
        <v>24</v>
      </c>
      <c r="K1" s="22"/>
      <c r="L1" s="22"/>
      <c r="M1" s="22"/>
      <c r="N1" s="22"/>
    </row>
    <row r="2" spans="2:14" s="2" customFormat="1" ht="36" customHeight="1" x14ac:dyDescent="0.3">
      <c r="B2" s="21" t="s">
        <v>40</v>
      </c>
      <c r="C2" s="21" t="s">
        <v>36</v>
      </c>
      <c r="D2" s="21" t="s">
        <v>37</v>
      </c>
      <c r="E2" s="24" t="s">
        <v>19</v>
      </c>
      <c r="F2" s="25" t="s">
        <v>38</v>
      </c>
      <c r="G2" s="25" t="s">
        <v>20</v>
      </c>
      <c r="H2" s="25" t="s">
        <v>21</v>
      </c>
      <c r="I2" s="26" t="s">
        <v>22</v>
      </c>
      <c r="J2" s="24" t="s">
        <v>14</v>
      </c>
      <c r="K2" s="25" t="s">
        <v>39</v>
      </c>
      <c r="L2" s="25" t="s">
        <v>15</v>
      </c>
      <c r="M2" s="25" t="s">
        <v>16</v>
      </c>
      <c r="N2" s="26" t="s">
        <v>17</v>
      </c>
    </row>
    <row r="3" spans="2:14" s="1" customFormat="1" ht="16.95" customHeight="1" x14ac:dyDescent="0.3">
      <c r="B3" s="1">
        <v>1881</v>
      </c>
      <c r="C3" s="13">
        <v>46215</v>
      </c>
      <c r="D3" s="13">
        <v>46215</v>
      </c>
      <c r="E3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3" s="1" cm="1">
        <f t="array" aca="1" ref="F3" ca="1">SGKGUN(Tablo2[[#This Row],[İşe Başlama Tarihi]],Tablo2[[#This Row],[İşten Ayrılış Tarihi]])</f>
        <v>1</v>
      </c>
      <c r="G3" s="1" cm="1">
        <f t="array" aca="1" ref="G3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3" s="1" cm="1">
        <f t="array" aca="1" ref="H3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1</v>
      </c>
      <c r="I3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3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3" s="1" cm="1">
        <f t="array" aca="1" ref="K3" ca="1">SGKGUNCARI(Tablo2[[#This Row],[İşe Başlama Tarihi]],Tablo2[[#This Row],[İşten Ayrılış Tarihi]])</f>
        <v>0</v>
      </c>
      <c r="L3" s="1" cm="1">
        <f t="array" ref="L3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3" s="4" cm="1">
        <f t="array" ref="M3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3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4" spans="2:14" s="1" customFormat="1" ht="16.95" customHeight="1" x14ac:dyDescent="0.3">
      <c r="B4" s="1">
        <v>1893</v>
      </c>
      <c r="C4" s="13">
        <v>46204</v>
      </c>
      <c r="D4" s="13">
        <v>46234</v>
      </c>
      <c r="E4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31</v>
      </c>
      <c r="F4" s="1" cm="1">
        <f t="array" aca="1" ref="F4" ca="1">SGKGUN(Tablo2[[#This Row],[İşe Başlama Tarihi]],Tablo2[[#This Row],[İşten Ayrılış Tarihi]])</f>
        <v>30</v>
      </c>
      <c r="G4" s="1" cm="1">
        <f t="array" aca="1" ref="G4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23</v>
      </c>
      <c r="H4" s="1" cm="1">
        <f t="array" aca="1" ref="H4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4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4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4" s="1" cm="1">
        <f t="array" aca="1" ref="K4" ca="1">SGKGUNCARI(Tablo2[[#This Row],[İşe Başlama Tarihi]],Tablo2[[#This Row],[İşten Ayrılış Tarihi]])</f>
        <v>0</v>
      </c>
      <c r="L4" s="1" cm="1">
        <f t="array" ref="L4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4" s="4" cm="1">
        <f t="array" ref="M4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4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5" spans="2:14" s="1" customFormat="1" ht="16.95" customHeight="1" x14ac:dyDescent="0.3">
      <c r="B5" s="1">
        <v>1895</v>
      </c>
      <c r="C5" s="13">
        <v>46023</v>
      </c>
      <c r="D5" s="13">
        <v>46218</v>
      </c>
      <c r="E5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196</v>
      </c>
      <c r="F5" s="1" cm="1">
        <f t="array" aca="1" ref="F5" ca="1">SGKGUN(Tablo2[[#This Row],[İşe Başlama Tarihi]],Tablo2[[#This Row],[İşten Ayrılış Tarihi]])</f>
        <v>195</v>
      </c>
      <c r="G5" s="1" cm="1">
        <f t="array" aca="1" ref="G5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131</v>
      </c>
      <c r="H5" s="1" cm="1">
        <f t="array" aca="1" ref="H5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53</v>
      </c>
      <c r="I5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12</v>
      </c>
      <c r="J5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5" s="1" cm="1">
        <f t="array" aca="1" ref="K5" ca="1">SGKGUNCARI(Tablo2[[#This Row],[İşe Başlama Tarihi]],Tablo2[[#This Row],[İşten Ayrılış Tarihi]])</f>
        <v>0</v>
      </c>
      <c r="L5" s="1" cm="1">
        <f t="array" ref="L5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5" s="4" cm="1">
        <f t="array" ref="M5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5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6" spans="2:14" s="1" customFormat="1" ht="16.95" customHeight="1" x14ac:dyDescent="0.3">
      <c r="B6" s="1">
        <v>1899</v>
      </c>
      <c r="C6" s="13">
        <v>46388</v>
      </c>
      <c r="D6" s="13">
        <v>46388</v>
      </c>
      <c r="E6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6" s="1" cm="1">
        <f t="array" aca="1" ref="F6" ca="1">SGKGUN(Tablo2[[#This Row],[İşe Başlama Tarihi]],Tablo2[[#This Row],[İşten Ayrılış Tarihi]])</f>
        <v>1</v>
      </c>
      <c r="G6" s="1" cm="1">
        <f t="array" aca="1" ref="G6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</v>
      </c>
      <c r="H6" s="1" cm="1">
        <f t="array" aca="1" ref="H6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6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6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6" s="1" cm="1">
        <f t="array" aca="1" ref="K6" ca="1">SGKGUNCARI(Tablo2[[#This Row],[İşe Başlama Tarihi]],Tablo2[[#This Row],[İşten Ayrılış Tarihi]])</f>
        <v>0</v>
      </c>
      <c r="L6" s="1" cm="1">
        <f t="array" ref="L6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6" s="4" cm="1">
        <f t="array" ref="M6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6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7" spans="2:14" s="1" customFormat="1" ht="16.95" customHeight="1" x14ac:dyDescent="0.3">
      <c r="B7" s="1">
        <v>1905</v>
      </c>
      <c r="C7" s="13">
        <v>46023</v>
      </c>
      <c r="D7" s="13">
        <v>46023</v>
      </c>
      <c r="E7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7" s="1" cm="1">
        <f t="array" aca="1" ref="F7" ca="1">SGKGUN(Tablo2[[#This Row],[İşe Başlama Tarihi]],Tablo2[[#This Row],[İşten Ayrılış Tarihi]])</f>
        <v>1</v>
      </c>
      <c r="G7" s="1" cm="1">
        <f t="array" aca="1" ref="G7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7" s="1" cm="1">
        <f t="array" aca="1" ref="H7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7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1</v>
      </c>
      <c r="J7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7" s="1" cm="1">
        <f t="array" aca="1" ref="K7" ca="1">SGKGUNCARI(Tablo2[[#This Row],[İşe Başlama Tarihi]],Tablo2[[#This Row],[İşten Ayrılış Tarihi]])</f>
        <v>0</v>
      </c>
      <c r="L7" s="1" cm="1">
        <f t="array" ref="L7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7" s="4" cm="1">
        <f t="array" ref="M7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7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8" spans="2:14" s="1" customFormat="1" ht="16.95" customHeight="1" x14ac:dyDescent="0.3">
      <c r="B8" s="1">
        <v>1906</v>
      </c>
      <c r="C8" s="13">
        <v>46024</v>
      </c>
      <c r="D8" s="13">
        <v>46023</v>
      </c>
      <c r="E8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0</v>
      </c>
      <c r="F8" s="1" cm="1">
        <f t="array" aca="1" ref="F8" ca="1">SGKGUN(Tablo2[[#This Row],[İşe Başlama Tarihi]],Tablo2[[#This Row],[İşten Ayrılış Tarihi]])</f>
        <v>0</v>
      </c>
      <c r="G8" s="1" cm="1">
        <f t="array" aca="1" ref="G8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8" s="1" cm="1">
        <f t="array" aca="1" ref="H8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8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8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8" s="1" cm="1">
        <f t="array" aca="1" ref="K8" ca="1">SGKGUNCARI(Tablo2[[#This Row],[İşe Başlama Tarihi]],Tablo2[[#This Row],[İşten Ayrılış Tarihi]])</f>
        <v>0</v>
      </c>
      <c r="L8" s="1" cm="1">
        <f t="array" ref="L8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8" s="4" cm="1">
        <f t="array" ref="M8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8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9" spans="2:14" s="1" customFormat="1" ht="16.95" customHeight="1" x14ac:dyDescent="0.3">
      <c r="B9" s="1">
        <v>1909</v>
      </c>
      <c r="C9" s="13">
        <v>46054</v>
      </c>
      <c r="D9" s="13">
        <v>46082</v>
      </c>
      <c r="E9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29</v>
      </c>
      <c r="F9" s="1" cm="1">
        <f t="array" aca="1" ref="F9" ca="1">SGKGUN(Tablo2[[#This Row],[İşe Başlama Tarihi]],Tablo2[[#This Row],[İşten Ayrılış Tarihi]])</f>
        <v>31</v>
      </c>
      <c r="G9" s="1" cm="1">
        <f t="array" aca="1" ref="G9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20</v>
      </c>
      <c r="H9" s="1" cm="1">
        <f t="array" aca="1" ref="H9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9</v>
      </c>
      <c r="I9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9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9" s="1" cm="1">
        <f t="array" aca="1" ref="K9" ca="1">SGKGUNCARI(Tablo2[[#This Row],[İşe Başlama Tarihi]],Tablo2[[#This Row],[İşten Ayrılış Tarihi]])</f>
        <v>0</v>
      </c>
      <c r="L9" s="1" cm="1">
        <f t="array" ref="L9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9" s="1" cm="1">
        <f t="array" ref="M9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9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0" spans="2:14" s="1" customFormat="1" ht="16.95" customHeight="1" x14ac:dyDescent="0.3">
      <c r="B10" s="1">
        <v>1911</v>
      </c>
      <c r="C10" s="13">
        <v>46054</v>
      </c>
      <c r="D10" s="13">
        <v>46081</v>
      </c>
      <c r="E10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28</v>
      </c>
      <c r="F10" s="1" cm="1">
        <f t="array" aca="1" ref="F10" ca="1">SGKGUN(Tablo2[[#This Row],[İşe Başlama Tarihi]],Tablo2[[#This Row],[İşten Ayrılış Tarihi]])</f>
        <v>30</v>
      </c>
      <c r="G10" s="1" cm="1">
        <f t="array" aca="1" ref="G10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20</v>
      </c>
      <c r="H10" s="1" cm="1">
        <f t="array" aca="1" ref="H10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10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0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0" s="1" cm="1">
        <f t="array" aca="1" ref="K10" ca="1">SGKGUNCARI(Tablo2[[#This Row],[İşe Başlama Tarihi]],Tablo2[[#This Row],[İşten Ayrılış Tarihi]])</f>
        <v>0</v>
      </c>
      <c r="L10" s="1" cm="1">
        <f t="array" ref="L10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0" s="1" cm="1">
        <f t="array" ref="M10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0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1" spans="2:14" s="1" customFormat="1" ht="16.95" customHeight="1" x14ac:dyDescent="0.3">
      <c r="B11" s="1">
        <v>1912</v>
      </c>
      <c r="C11" s="13">
        <v>45323</v>
      </c>
      <c r="D11" s="13">
        <v>45352</v>
      </c>
      <c r="E11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30</v>
      </c>
      <c r="F11" s="1" cm="1">
        <f t="array" aca="1" ref="F11" ca="1">SGKGUN(Tablo2[[#This Row],[İşe Başlama Tarihi]],Tablo2[[#This Row],[İşten Ayrılış Tarihi]])</f>
        <v>31</v>
      </c>
      <c r="G11" s="1" cm="1">
        <f t="array" aca="1" ref="G11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22</v>
      </c>
      <c r="H11" s="1" cm="1">
        <f t="array" aca="1" ref="H11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11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1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1" s="1" cm="1">
        <f t="array" aca="1" ref="K11" ca="1">SGKGUNCARI(Tablo2[[#This Row],[İşe Başlama Tarihi]],Tablo2[[#This Row],[İşten Ayrılış Tarihi]])</f>
        <v>0</v>
      </c>
      <c r="L11" s="1" cm="1">
        <f t="array" ref="L11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1" s="1" cm="1">
        <f t="array" ref="M11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1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2" spans="2:14" s="1" customFormat="1" ht="16.95" customHeight="1" x14ac:dyDescent="0.3">
      <c r="B12" s="1">
        <v>1913</v>
      </c>
      <c r="C12" s="13">
        <v>45323</v>
      </c>
      <c r="D12" s="13">
        <v>45351</v>
      </c>
      <c r="E12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29</v>
      </c>
      <c r="F12" s="1" cm="1">
        <f t="array" aca="1" ref="F12" ca="1">SGKGUN(Tablo2[[#This Row],[İşe Başlama Tarihi]],Tablo2[[#This Row],[İşten Ayrılış Tarihi]])</f>
        <v>30</v>
      </c>
      <c r="G12" s="1" cm="1">
        <f t="array" aca="1" ref="G12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21</v>
      </c>
      <c r="H12" s="1" cm="1">
        <f t="array" aca="1" ref="H12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12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2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2" s="1" cm="1">
        <f t="array" aca="1" ref="K12" ca="1">SGKGUNCARI(Tablo2[[#This Row],[İşe Başlama Tarihi]],Tablo2[[#This Row],[İşten Ayrılış Tarihi]])</f>
        <v>0</v>
      </c>
      <c r="L12" s="1" cm="1">
        <f t="array" ref="L12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2" s="1" cm="1">
        <f t="array" ref="M12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2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3" spans="2:14" s="1" customFormat="1" ht="16.95" customHeight="1" x14ac:dyDescent="0.3">
      <c r="B13" s="1">
        <v>1915</v>
      </c>
      <c r="C13" s="13">
        <v>45292</v>
      </c>
      <c r="D13" s="13"/>
      <c r="E13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950</v>
      </c>
      <c r="F13" s="1" cm="1">
        <f t="array" aca="1" ref="F13" ca="1">SGKGUN(Tablo2[[#This Row],[İşe Başlama Tarihi]],Tablo2[[#This Row],[İşten Ayrılış Tarihi]])</f>
        <v>937</v>
      </c>
      <c r="G13" s="1" cm="1">
        <f t="array" aca="1" ref="G13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649</v>
      </c>
      <c r="H13" s="1" cm="1">
        <f t="array" aca="1" ref="H13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260</v>
      </c>
      <c r="I13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41</v>
      </c>
      <c r="J13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3" s="1" cm="1">
        <f t="array" aca="1" ref="K13" ca="1">SGKGUNCARI(Tablo2[[#This Row],[İşe Başlama Tarihi]],Tablo2[[#This Row],[İşten Ayrılış Tarihi]])</f>
        <v>0</v>
      </c>
      <c r="L13" s="1" cm="1">
        <f t="array" ref="L13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3" s="1" cm="1">
        <f t="array" ref="M13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3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4" spans="2:14" s="1" customFormat="1" ht="16.95" customHeight="1" x14ac:dyDescent="0.3">
      <c r="B14" s="1">
        <v>1917</v>
      </c>
      <c r="C14" s="13">
        <v>45292</v>
      </c>
      <c r="D14" s="13">
        <v>45366</v>
      </c>
      <c r="E14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75</v>
      </c>
      <c r="F14" s="1" cm="1">
        <f t="array" aca="1" ref="F14" ca="1">SGKGUN(Tablo2[[#This Row],[İşe Başlama Tarihi]],Tablo2[[#This Row],[İşten Ayrılış Tarihi]])</f>
        <v>75</v>
      </c>
      <c r="G14" s="1" cm="1">
        <f t="array" aca="1" ref="G14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54</v>
      </c>
      <c r="H14" s="1" cm="1">
        <f t="array" aca="1" ref="H14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20</v>
      </c>
      <c r="I14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1</v>
      </c>
      <c r="J14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4" s="1" cm="1">
        <f t="array" aca="1" ref="K14" ca="1">SGKGUNCARI(Tablo2[[#This Row],[İşe Başlama Tarihi]],Tablo2[[#This Row],[İşten Ayrılış Tarihi]])</f>
        <v>0</v>
      </c>
      <c r="L14" s="1" cm="1">
        <f t="array" ref="L14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4" s="1" cm="1">
        <f t="array" ref="M14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4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5" spans="2:14" s="1" customFormat="1" ht="16.95" customHeight="1" x14ac:dyDescent="0.3">
      <c r="B15" s="1">
        <v>1922</v>
      </c>
      <c r="C15" s="13">
        <v>45658</v>
      </c>
      <c r="D15" s="13">
        <v>45731</v>
      </c>
      <c r="E15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74</v>
      </c>
      <c r="F15" s="1" cm="1">
        <f t="array" aca="1" ref="F15" ca="1">SGKGUN(Tablo2[[#This Row],[İşe Başlama Tarihi]],Tablo2[[#This Row],[İşten Ayrılış Tarihi]])</f>
        <v>75</v>
      </c>
      <c r="G15" s="1" cm="1">
        <f t="array" aca="1" ref="G15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52</v>
      </c>
      <c r="H15" s="1" cm="1">
        <f t="array" aca="1" ref="H15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21</v>
      </c>
      <c r="I15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1</v>
      </c>
      <c r="J15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5" s="1" cm="1">
        <f t="array" aca="1" ref="K15" ca="1">SGKGUNCARI(Tablo2[[#This Row],[İşe Başlama Tarihi]],Tablo2[[#This Row],[İşten Ayrılış Tarihi]])</f>
        <v>0</v>
      </c>
      <c r="L15" s="1" cm="1">
        <f t="array" ref="L15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5" s="1" cm="1">
        <f t="array" ref="M15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5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6" spans="2:14" s="1" customFormat="1" ht="16.95" customHeight="1" x14ac:dyDescent="0.3">
      <c r="B16" s="1">
        <v>1923</v>
      </c>
      <c r="C16" s="13">
        <v>33533</v>
      </c>
      <c r="D16" s="13"/>
      <c r="E16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12709</v>
      </c>
      <c r="F16" s="1" cm="1">
        <f t="array" aca="1" ref="F16" ca="1">SGKGUN(Tablo2[[#This Row],[İşe Başlama Tarihi]],Tablo2[[#This Row],[İşten Ayrılış Tarihi]])</f>
        <v>12526</v>
      </c>
      <c r="G16" s="1" cm="1">
        <f t="array" aca="1" ref="G16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9013</v>
      </c>
      <c r="H16" s="1" cm="1">
        <f t="array" aca="1" ref="H16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3607</v>
      </c>
      <c r="I16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89</v>
      </c>
      <c r="J16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6" s="1" cm="1">
        <f t="array" aca="1" ref="K16" ca="1">SGKGUNCARI(Tablo2[[#This Row],[İşe Başlama Tarihi]],Tablo2[[#This Row],[İşten Ayrılış Tarihi]])</f>
        <v>0</v>
      </c>
      <c r="L16" s="1" cm="1">
        <f t="array" ref="L16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6" s="1" cm="1">
        <f t="array" ref="M16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6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7" spans="2:14" s="1" customFormat="1" ht="16.95" customHeight="1" x14ac:dyDescent="0.3">
      <c r="B17" s="1">
        <v>1924</v>
      </c>
      <c r="C17" s="13">
        <v>46205</v>
      </c>
      <c r="D17" s="13">
        <v>46204</v>
      </c>
      <c r="E17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0</v>
      </c>
      <c r="F17" s="1" cm="1">
        <f t="array" aca="1" ref="F17" ca="1">SGKGUN(Tablo2[[#This Row],[İşe Başlama Tarihi]],Tablo2[[#This Row],[İşten Ayrılış Tarihi]])</f>
        <v>0</v>
      </c>
      <c r="G17" s="1" cm="1">
        <f t="array" aca="1" ref="G17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17" s="1" cm="1">
        <f t="array" aca="1" ref="H17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17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7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7" s="1" cm="1">
        <f t="array" aca="1" ref="K17" ca="1">SGKGUNCARI(Tablo2[[#This Row],[İşe Başlama Tarihi]],Tablo2[[#This Row],[İşten Ayrılış Tarihi]])</f>
        <v>0</v>
      </c>
      <c r="L17" s="1" cm="1">
        <f t="array" ref="L17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7" s="4" cm="1">
        <f t="array" ref="M17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7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8" spans="2:14" s="1" customFormat="1" ht="16.95" customHeight="1" x14ac:dyDescent="0.3">
      <c r="B18" s="1">
        <v>1926</v>
      </c>
      <c r="C18" s="13">
        <v>46205</v>
      </c>
      <c r="D18" s="13">
        <v>46233</v>
      </c>
      <c r="E18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29</v>
      </c>
      <c r="F18" s="1" cm="1">
        <f t="array" aca="1" ref="F18" ca="1">SGKGUN(Tablo2[[#This Row],[İşe Başlama Tarihi]],Tablo2[[#This Row],[İşten Ayrılış Tarihi]])</f>
        <v>29</v>
      </c>
      <c r="G18" s="1" cm="1">
        <f t="array" aca="1" ref="G18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21</v>
      </c>
      <c r="H18" s="1" cm="1">
        <f t="array" aca="1" ref="H18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18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8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8" s="1" cm="1">
        <f t="array" aca="1" ref="K18" ca="1">SGKGUNCARI(Tablo2[[#This Row],[İşe Başlama Tarihi]],Tablo2[[#This Row],[İşten Ayrılış Tarihi]])</f>
        <v>0</v>
      </c>
      <c r="L18" s="1" cm="1">
        <f t="array" ref="L18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8" s="4" cm="1">
        <f t="array" ref="M18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8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19" spans="2:14" s="1" customFormat="1" ht="16.95" customHeight="1" x14ac:dyDescent="0.3">
      <c r="B19" s="1">
        <v>1928</v>
      </c>
      <c r="C19" s="13">
        <v>46205</v>
      </c>
      <c r="D19" s="13">
        <v>46234</v>
      </c>
      <c r="E19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30</v>
      </c>
      <c r="F19" s="1" cm="1">
        <f t="array" aca="1" ref="F19" ca="1">SGKGUN(Tablo2[[#This Row],[İşe Başlama Tarihi]],Tablo2[[#This Row],[İşten Ayrılış Tarihi]])</f>
        <v>29</v>
      </c>
      <c r="G19" s="1" cm="1">
        <f t="array" aca="1" ref="G19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22</v>
      </c>
      <c r="H19" s="1" cm="1">
        <f t="array" aca="1" ref="H19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8</v>
      </c>
      <c r="I19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19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19" s="1" cm="1">
        <f t="array" aca="1" ref="K19" ca="1">SGKGUNCARI(Tablo2[[#This Row],[İşe Başlama Tarihi]],Tablo2[[#This Row],[İşten Ayrılış Tarihi]])</f>
        <v>0</v>
      </c>
      <c r="L19" s="1" cm="1">
        <f t="array" ref="L19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19" s="4" cm="1">
        <f t="array" ref="M19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19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0" spans="2:14" ht="16.95" customHeight="1" x14ac:dyDescent="0.3">
      <c r="B20" s="1">
        <v>1934</v>
      </c>
      <c r="C20" s="13">
        <v>82730</v>
      </c>
      <c r="D20" s="13"/>
      <c r="E20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0</v>
      </c>
      <c r="F20" s="1" cm="1">
        <f t="array" aca="1" ref="F20" ca="1">SGKGUN(Tablo2[[#This Row],[İşe Başlama Tarihi]],Tablo2[[#This Row],[İşten Ayrılış Tarihi]])</f>
        <v>0</v>
      </c>
      <c r="G20" s="1" cm="1">
        <f t="array" aca="1" ref="G20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20" s="1" cm="1">
        <f t="array" aca="1" ref="H20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20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0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0" s="1" cm="1">
        <f t="array" aca="1" ref="K20" ca="1">SGKGUNCARI(Tablo2[[#This Row],[İşe Başlama Tarihi]],Tablo2[[#This Row],[İşten Ayrılış Tarihi]])</f>
        <v>0</v>
      </c>
      <c r="L20" s="1" cm="1">
        <f t="array" ref="L20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0" s="1" cm="1">
        <f t="array" ref="M20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0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1" spans="2:14" ht="16.95" customHeight="1" x14ac:dyDescent="0.3">
      <c r="B21" s="1">
        <v>5923</v>
      </c>
      <c r="C21" s="13">
        <v>46206</v>
      </c>
      <c r="D21" s="13">
        <v>46217</v>
      </c>
      <c r="E21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12</v>
      </c>
      <c r="F21" s="1" cm="1">
        <f t="array" aca="1" ref="F21" ca="1">SGKGUN(Tablo2[[#This Row],[İşe Başlama Tarihi]],Tablo2[[#This Row],[İşten Ayrılış Tarihi]])</f>
        <v>12</v>
      </c>
      <c r="G21" s="1" cm="1">
        <f t="array" aca="1" ref="G21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8</v>
      </c>
      <c r="H21" s="1" cm="1">
        <f t="array" aca="1" ref="H21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4</v>
      </c>
      <c r="I21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1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1" s="1" cm="1">
        <f t="array" aca="1" ref="K21" ca="1">SGKGUNCARI(Tablo2[[#This Row],[İşe Başlama Tarihi]],Tablo2[[#This Row],[İşten Ayrılış Tarihi]])</f>
        <v>0</v>
      </c>
      <c r="L21" s="1" cm="1">
        <f t="array" ref="L21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1" s="1" cm="1">
        <f t="array" ref="M21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1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2" spans="2:14" ht="16.95" customHeight="1" x14ac:dyDescent="0.3">
      <c r="B22" s="1">
        <v>5923</v>
      </c>
      <c r="C22" s="13">
        <v>46234</v>
      </c>
      <c r="D22" s="13">
        <v>46234</v>
      </c>
      <c r="E22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22" s="1" cm="1">
        <f t="array" aca="1" ref="F22" ca="1">SGKGUN(Tablo2[[#This Row],[İşe Başlama Tarihi]],Tablo2[[#This Row],[İşten Ayrılış Tarihi]])</f>
        <v>1</v>
      </c>
      <c r="G22" s="1" cm="1">
        <f t="array" aca="1" ref="G22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</v>
      </c>
      <c r="H22" s="1" cm="1">
        <f t="array" aca="1" ref="H22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22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2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2" s="1" cm="1">
        <f t="array" aca="1" ref="K22" ca="1">SGKGUNCARI(Tablo2[[#This Row],[İşe Başlama Tarihi]],Tablo2[[#This Row],[İşten Ayrılış Tarihi]])</f>
        <v>0</v>
      </c>
      <c r="L22" s="1" cm="1">
        <f t="array" ref="L22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2" s="1" cm="1">
        <f t="array" ref="M22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2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3" spans="2:14" ht="16.95" customHeight="1" x14ac:dyDescent="0.3">
      <c r="B23" s="1">
        <v>5923</v>
      </c>
      <c r="C23" s="13">
        <v>46204</v>
      </c>
      <c r="D23" s="13">
        <v>46204</v>
      </c>
      <c r="E23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23" s="1" cm="1">
        <f t="array" aca="1" ref="F23" ca="1">SGKGUN(Tablo2[[#This Row],[İşe Başlama Tarihi]],Tablo2[[#This Row],[İşten Ayrılış Tarihi]])</f>
        <v>1</v>
      </c>
      <c r="G23" s="1" cm="1">
        <f t="array" aca="1" ref="G23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</v>
      </c>
      <c r="H23" s="1" cm="1">
        <f t="array" aca="1" ref="H23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23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3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3" s="1" cm="1">
        <f t="array" aca="1" ref="K23" ca="1">SGKGUNCARI(Tablo2[[#This Row],[İşe Başlama Tarihi]],Tablo2[[#This Row],[İşten Ayrılış Tarihi]])</f>
        <v>0</v>
      </c>
      <c r="L23" s="1" cm="1">
        <f t="array" ref="L23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3" s="1" cm="1">
        <f t="array" ref="M23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3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4" spans="2:14" ht="16.95" customHeight="1" x14ac:dyDescent="0.3">
      <c r="B24" s="1">
        <v>5923</v>
      </c>
      <c r="C24" s="13">
        <v>46208</v>
      </c>
      <c r="D24" s="13">
        <v>46208</v>
      </c>
      <c r="E24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24" s="1" cm="1">
        <f t="array" aca="1" ref="F24" ca="1">SGKGUN(Tablo2[[#This Row],[İşe Başlama Tarihi]],Tablo2[[#This Row],[İşten Ayrılış Tarihi]])</f>
        <v>1</v>
      </c>
      <c r="G24" s="1" cm="1">
        <f t="array" aca="1" ref="G24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H24" s="1" cm="1">
        <f t="array" aca="1" ref="H24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1</v>
      </c>
      <c r="I24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4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4" s="1" cm="1">
        <f t="array" aca="1" ref="K24" ca="1">SGKGUNCARI(Tablo2[[#This Row],[İşe Başlama Tarihi]],Tablo2[[#This Row],[İşten Ayrılış Tarihi]])</f>
        <v>0</v>
      </c>
      <c r="L24" s="1" cm="1">
        <f t="array" ref="L24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4" s="1" cm="1">
        <f t="array" ref="M24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4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5" spans="2:14" ht="16.95" customHeight="1" x14ac:dyDescent="0.3">
      <c r="B25" s="1">
        <v>5923</v>
      </c>
      <c r="C25" s="13">
        <v>46209</v>
      </c>
      <c r="D25" s="13">
        <v>46209</v>
      </c>
      <c r="E25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25" s="1" cm="1">
        <f t="array" aca="1" ref="F25" ca="1">SGKGUN(Tablo2[[#This Row],[İşe Başlama Tarihi]],Tablo2[[#This Row],[İşten Ayrılış Tarihi]])</f>
        <v>1</v>
      </c>
      <c r="G25" s="1" cm="1">
        <f t="array" aca="1" ref="G25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</v>
      </c>
      <c r="H25" s="1" cm="1">
        <f t="array" aca="1" ref="H25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25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5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5" s="1" cm="1">
        <f t="array" aca="1" ref="K25" ca="1">SGKGUNCARI(Tablo2[[#This Row],[İşe Başlama Tarihi]],Tablo2[[#This Row],[İşten Ayrılış Tarihi]])</f>
        <v>0</v>
      </c>
      <c r="L25" s="1" cm="1">
        <f t="array" ref="L25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5" s="1" cm="1">
        <f t="array" ref="M25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5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6" spans="2:14" ht="16.95" customHeight="1" x14ac:dyDescent="0.3">
      <c r="B26" s="1">
        <v>5923</v>
      </c>
      <c r="C26" s="13">
        <v>46218</v>
      </c>
      <c r="D26" s="13">
        <v>46218</v>
      </c>
      <c r="E26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1</v>
      </c>
      <c r="F26" s="1" cm="1">
        <f t="array" aca="1" ref="F26" ca="1">SGKGUN(Tablo2[[#This Row],[İşe Başlama Tarihi]],Tablo2[[#This Row],[İşten Ayrılış Tarihi]])</f>
        <v>1</v>
      </c>
      <c r="G26" s="1" cm="1">
        <f t="array" aca="1" ref="G26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</v>
      </c>
      <c r="H26" s="1" cm="1">
        <f t="array" aca="1" ref="H26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0</v>
      </c>
      <c r="I26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6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6" s="1" cm="1">
        <f t="array" aca="1" ref="K26" ca="1">SGKGUNCARI(Tablo2[[#This Row],[İşe Başlama Tarihi]],Tablo2[[#This Row],[İşten Ayrılış Tarihi]])</f>
        <v>0</v>
      </c>
      <c r="L26" s="1" cm="1">
        <f t="array" ref="L26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6" s="1" cm="1">
        <f t="array" ref="M26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6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7" spans="2:14" ht="16.95" customHeight="1" x14ac:dyDescent="0.3">
      <c r="B27" s="1">
        <v>5923</v>
      </c>
      <c r="C27" s="13">
        <v>46023</v>
      </c>
      <c r="D27" s="13"/>
      <c r="E27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219</v>
      </c>
      <c r="F27" s="1" cm="1">
        <f t="array" aca="1" ref="F27" ca="1">SGKGUN(Tablo2[[#This Row],[İşe Başlama Tarihi]],Tablo2[[#This Row],[İşten Ayrılış Tarihi]])</f>
        <v>217</v>
      </c>
      <c r="G27" s="1" cm="1">
        <f t="array" aca="1" ref="G27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148</v>
      </c>
      <c r="H27" s="1" cm="1">
        <f t="array" aca="1" ref="H27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59</v>
      </c>
      <c r="I27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12</v>
      </c>
      <c r="J27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7" s="1" cm="1">
        <f t="array" aca="1" ref="K27" ca="1">SGKGUNCARI(Tablo2[[#This Row],[İşe Başlama Tarihi]],Tablo2[[#This Row],[İşten Ayrılış Tarihi]])</f>
        <v>0</v>
      </c>
      <c r="L27" s="1" cm="1">
        <f t="array" ref="L27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7" s="1" cm="1">
        <f t="array" ref="M27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7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8" spans="2:14" ht="16.95" customHeight="1" x14ac:dyDescent="0.3">
      <c r="B28" s="1">
        <v>5923</v>
      </c>
      <c r="C28" s="13">
        <v>46234</v>
      </c>
      <c r="D28" s="13"/>
      <c r="E28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8</v>
      </c>
      <c r="F28" s="1" cm="1">
        <f t="array" aca="1" ref="F28" ca="1">SGKGUN(Tablo2[[#This Row],[İşe Başlama Tarihi]],Tablo2[[#This Row],[İşten Ayrılış Tarihi]])</f>
        <v>8</v>
      </c>
      <c r="G28" s="1" cm="1">
        <f t="array" aca="1" ref="G28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6</v>
      </c>
      <c r="H28" s="1" cm="1">
        <f t="array" aca="1" ref="H28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2</v>
      </c>
      <c r="I28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8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8" s="1" cm="1">
        <f t="array" aca="1" ref="K28" ca="1">SGKGUNCARI(Tablo2[[#This Row],[İşe Başlama Tarihi]],Tablo2[[#This Row],[İşten Ayrılış Tarihi]])</f>
        <v>0</v>
      </c>
      <c r="L28" s="1" cm="1">
        <f t="array" ref="L28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8" s="1" cm="1">
        <f t="array" ref="M28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8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29" spans="2:14" ht="16.95" customHeight="1" x14ac:dyDescent="0.3">
      <c r="B29" s="1">
        <v>5923</v>
      </c>
      <c r="C29" s="13">
        <v>46233</v>
      </c>
      <c r="D29" s="13"/>
      <c r="E29" s="6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9</v>
      </c>
      <c r="F29" s="1" cm="1">
        <f t="array" aca="1" ref="F29" ca="1">SGKGUN(Tablo2[[#This Row],[İşe Başlama Tarihi]],Tablo2[[#This Row],[İşten Ayrılış Tarihi]])</f>
        <v>8</v>
      </c>
      <c r="G29" s="1" cm="1">
        <f t="array" aca="1" ref="G29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7</v>
      </c>
      <c r="H29" s="1" cm="1">
        <f t="array" aca="1" ref="H29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2</v>
      </c>
      <c r="I29" s="7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29" s="6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29" s="1" cm="1">
        <f t="array" aca="1" ref="K29" ca="1">SGKGUNCARI(Tablo2[[#This Row],[İşe Başlama Tarihi]],Tablo2[[#This Row],[İşten Ayrılış Tarihi]])</f>
        <v>0</v>
      </c>
      <c r="L29" s="1" cm="1">
        <f t="array" ref="L29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29" s="1" cm="1">
        <f t="array" ref="M29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29" s="7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  <row r="30" spans="2:14" ht="16.95" customHeight="1" thickBot="1" x14ac:dyDescent="0.35">
      <c r="B30" s="1">
        <v>5923</v>
      </c>
      <c r="C30" s="13">
        <v>46204</v>
      </c>
      <c r="D30" s="13"/>
      <c r="E30" s="8">
        <f ca="1">_xlfn.LET(
_xlpm.Baslangic,Tablo2[[#This Row],[İşe Başlama Tarihi]],
_xlpm.Bitis,IF(Tablo2[[#This Row],[İşten Ayrılış Tarihi]]="",TODAY(),Tablo2[[#This Row],[İşten Ayrılış Tarihi]]),
IF(
_xlpm.Baslangic="",
"",
IF(_xlpm.Bitis&lt;_xlpm.Baslangic,0,_xlpm.Bitis-_xlpm.Baslangic+1)
)
)</f>
        <v>38</v>
      </c>
      <c r="F30" s="9" cm="1">
        <f t="array" aca="1" ref="F30" ca="1">SGKGUN(Tablo2[[#This Row],[İşe Başlama Tarihi]],Tablo2[[#This Row],[İşten Ayrılış Tarihi]])</f>
        <v>37</v>
      </c>
      <c r="G30" s="9" cm="1">
        <f t="array" aca="1" ref="G30" ca="1">_xlfn.LET(
_xlpm.Baslangic,Tablo2[[#This Row],[İşe Başlama Tarihi]],
_xlpm.Bitis,IF(Tablo2[[#This Row],[İşten Ayrılış Tarihi]]="",TODAY(),Tablo2[[#This Row],[İşten Ayrılış Tarihi]]),
IF(
_xlpm.Baslangic="",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28</v>
      </c>
      <c r="H30" s="9" cm="1">
        <f t="array" aca="1" ref="H30" ca="1">_xlfn.LET(
_xlpm.Baslangic,Tablo2[[#This Row],[İşe Başlama Tarihi]],
_xlpm.Bitis,IF(Tablo2[[#This Row],[İşten Ayrılış Tarihi]]="",TODAY(),Tablo2[[#This Row],[İşten Ayrılış Tarihi]]),
IF(
_xlpm.Baslangic="",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
)
)</f>
        <v>10</v>
      </c>
      <c r="I30" s="10">
        <f ca="1">_xlfn.LET(
_xlpm.Baslangic,Tablo2[[#This Row],[İşe Başlama Tarihi]],
_xlpm.Bitis,IF(Tablo2[[#This Row],[İşten Ayrılış Tarihi]]="",TODAY(),Tablo2[[#This Row],[İşten Ayrılış Tarihi]]),
IF(
_xlpm.Baslangic="",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  <c r="J30" s="8">
        <f>_xlfn.LET(
_xlpm.Baslangic,MAX(Tablo2[[#This Row],[İşe Başlama Tarihi]],DONEM_BAS),
_xlpm.Bitis,MIN(Tablo2[[#This Row],[İşten Ayrılış Tarihi]],DONEM_BIT),
IF(
Tablo2[[#This Row],[İşe Başlama Tarihi]]="",
"",
IF(_xlpm.Bitis&lt;_xlpm.Baslangic,0,_xlpm.Bitis-_xlpm.Baslangic+1)
)
)</f>
        <v>0</v>
      </c>
      <c r="K30" s="9" cm="1">
        <f t="array" aca="1" ref="K30" ca="1">SGKGUNCARI(Tablo2[[#This Row],[İşe Başlama Tarihi]],Tablo2[[#This Row],[İşten Ayrılış Tarihi]])</f>
        <v>0</v>
      </c>
      <c r="L30" s="9" cm="1">
        <f t="array" ref="L30">_xlfn.LET(
_xlpm.Baslangic,MAX(Tablo2[[#This Row],[İşe Başlama Tarihi]],DONEM_BAS),
_xlpm.Bitis,MIN(Tablo2[[#This Row],[İşten Ayrılış Tarihi]],DONEM_BIT),
IF(
Tablo2[[#This Row],[İşe Başlama Tarihi]]="",
"",
IF(
_xlpm.Bitis&lt;_xlpm.Baslangic,
0,
_xlfn.LET(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_xlpm.ToplamGun-_xlpm.HaftaTatili-_xlpm.ResmiTatilDus
)
)
)
)</f>
        <v>0</v>
      </c>
      <c r="M30" s="9" cm="1">
        <f t="array" ref="M30">_xlfn.LET(
_xlpm.Baslangic,MAX(Tablo2[[#This Row],[İşe Başlama Tarihi]],DONEM_BAS),
_xlpm.Bitis,MIN(IF(Tablo2[[#This Row],[İşten Ayrılış Tarihi]]="",DONEM_BIT,Tablo2[[#This Row],[İşten Ayrılış Tarihi]]),DONEM_BIT),
IF(
Tablo2[[#This Row],[İşe Başlama Tarihi]]="",
"",
IF(_xlpm.Bitis&lt;_xlpm.Baslangic,0,
_xlfn.LET(
_xlpm.GunKodlari,
_xlfn.UNIQUE(
_xlfn._xlws.FILTER(
IFERROR(
MATCH(
hafta_tatili[Hafta Tatili],
{"Pazartesi","Salı","Çarşamba","Perşembe","Cuma","Cumartesi","Pazar"},
0
),
""
),
hafta_tatili[Hafta Tatili]&lt;&gt;"",
0
)
),
_xlpm.Tarihler,
_xlfn.SEQUENCE(_xlpm.Bitis-_xlpm.Baslangic+1,1,_xlpm.Baslangic),
_xlpm.HaftaTatili,
_xlfn.REDUCE(
0,
_xlpm.Tarihler,
_xlfn.LAMBDA(_xlpm.Toplam,_xlpm.Tarih,
_xlpm.Toplam+
--(SUM(--(_xlpm.GunKodlari=WEEKDAY(_xlpm.Tarih,2)))&gt;0)
)
),
_xlpm.ResmiTatilDus,
_xlfn.REDUCE(
0,
_xlfn.SEQUENCE(ROWS(resmi_tatiller[Tarih])),
_xlfn.LAMBDA(_xlpm.Toplam,_xlpm.S,
_xlfn.LET(
_xlpm.Tarih,INDEX(resmi_tatiller[Tarih],_xlpm.S),
_xlpm.Ad,INDEX(resmi_tatiller[Resmi Tatiller],_xlpm.S),
_xlpm.Toplam+
IF(
AND(
_xlpm.Tarih&gt;=_xlpm.Baslangic,
_xlpm.Tarih&lt;=_xlpm.Bitis,
SUM(--(_xlpm.GunKodlari=WEEKDAY(_xlpm.Tarih,2)))&gt;0
),
IF(_xlpm.Ad="Arefe",0.5,1),
0
)
)
)
),
_xlpm.HaftaTatili-_xlpm.ResmiTatilDus
)
))
)</f>
        <v>0</v>
      </c>
      <c r="N30" s="10">
        <f>_xlfn.LET(
_xlpm.Baslangic,MAX(Tablo2[[#This Row],[İşe Başlama Tarihi]],DONEM_BAS),
_xlpm.Bitis,MIN(Tablo2[[#This Row],[İşten Ayrılış Tarihi]],DONEM_BIT),
IF(
Tablo2[[#This Row],[İşe Başlama Tarihi]]="",
"",
COUNTIFS(
resmi_tatiller[Tarih],"&gt;="&amp;_xlpm.Baslangic,
resmi_tatiller[Tarih],"&lt;="&amp;_xlpm.Bitis
)
-
COUNTIFS(
resmi_tatiller[Tarih],"&gt;="&amp;_xlpm.Baslangic,
resmi_tatiller[Tarih],"&lt;="&amp;_xlpm.Bitis,
resmi_tatiller[Resmi Tatiller],"Arefe"
)
/2
)
)</f>
        <v>0</v>
      </c>
    </row>
  </sheetData>
  <mergeCells count="2">
    <mergeCell ref="E1:I1"/>
    <mergeCell ref="J1:N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97D5-DE18-4DB6-A595-E252D9307C5C}">
  <dimension ref="B2:I23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4.4" x14ac:dyDescent="0.3"/>
  <cols>
    <col min="2" max="2" width="8.88671875" style="1"/>
    <col min="3" max="3" width="17.33203125" customWidth="1"/>
    <col min="4" max="4" width="19.21875" customWidth="1"/>
    <col min="5" max="5" width="15" customWidth="1"/>
    <col min="6" max="8" width="13.44140625" style="1" customWidth="1"/>
    <col min="9" max="9" width="13.44140625" style="5" customWidth="1"/>
  </cols>
  <sheetData>
    <row r="2" spans="2:9" s="4" customFormat="1" ht="31.8" customHeight="1" x14ac:dyDescent="0.3">
      <c r="B2" s="21" t="s">
        <v>40</v>
      </c>
      <c r="C2" s="21" t="s">
        <v>18</v>
      </c>
      <c r="D2" s="23" t="s">
        <v>0</v>
      </c>
      <c r="E2" s="23" t="s">
        <v>1</v>
      </c>
      <c r="F2" s="23" t="s">
        <v>19</v>
      </c>
      <c r="G2" s="23" t="s">
        <v>33</v>
      </c>
      <c r="H2" s="23" t="s">
        <v>34</v>
      </c>
      <c r="I2" s="23" t="s">
        <v>35</v>
      </c>
    </row>
    <row r="3" spans="2:9" ht="16.95" customHeight="1" x14ac:dyDescent="0.3">
      <c r="B3" s="1">
        <v>1881</v>
      </c>
      <c r="C3" s="11" t="s">
        <v>25</v>
      </c>
      <c r="D3" s="13">
        <v>46202</v>
      </c>
      <c r="E3" s="13">
        <v>46236</v>
      </c>
      <c r="F3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35</v>
      </c>
      <c r="G3" s="1" cm="1">
        <f t="array" aca="1" ref="G3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35</v>
      </c>
      <c r="H3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3" s="1" cm="1">
        <f t="array" aca="1" ref="I3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4" spans="2:9" ht="16.95" customHeight="1" x14ac:dyDescent="0.3">
      <c r="B4" s="1">
        <v>1909</v>
      </c>
      <c r="C4" s="11" t="s">
        <v>26</v>
      </c>
      <c r="D4" s="13">
        <v>46202</v>
      </c>
      <c r="E4" s="13">
        <v>46236</v>
      </c>
      <c r="F4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35</v>
      </c>
      <c r="G4" s="1" cm="1">
        <f t="array" aca="1" ref="G4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35</v>
      </c>
      <c r="H4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4" s="1" cm="1">
        <f t="array" aca="1" ref="I4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5" spans="2:9" ht="16.95" customHeight="1" x14ac:dyDescent="0.3">
      <c r="B5" s="1">
        <v>1919</v>
      </c>
      <c r="C5" s="11" t="s">
        <v>27</v>
      </c>
      <c r="D5" s="13">
        <v>46202</v>
      </c>
      <c r="E5" s="13">
        <v>46236</v>
      </c>
      <c r="F5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35</v>
      </c>
      <c r="G5" s="1" cm="1">
        <f t="array" aca="1" ref="G5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25</v>
      </c>
      <c r="H5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5" s="1" cm="1">
        <f t="array" aca="1" ref="I5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6" spans="2:9" ht="16.95" customHeight="1" x14ac:dyDescent="0.3">
      <c r="B6" s="1">
        <v>1922</v>
      </c>
      <c r="C6" s="11" t="s">
        <v>28</v>
      </c>
      <c r="D6" s="13">
        <v>46202</v>
      </c>
      <c r="E6" s="13">
        <v>46236</v>
      </c>
      <c r="F6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35</v>
      </c>
      <c r="G6" s="1" cm="1">
        <f t="array" aca="1" ref="G6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35</v>
      </c>
      <c r="H6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6" s="1" cm="1">
        <f t="array" aca="1" ref="I6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7" spans="2:9" ht="16.95" customHeight="1" x14ac:dyDescent="0.3">
      <c r="B7" s="1">
        <v>1923</v>
      </c>
      <c r="C7" s="11" t="s">
        <v>29</v>
      </c>
      <c r="D7" s="13">
        <v>46202</v>
      </c>
      <c r="E7" s="13">
        <v>46236</v>
      </c>
      <c r="F7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35</v>
      </c>
      <c r="G7" s="1" cm="1">
        <f t="array" aca="1" ref="G7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35</v>
      </c>
      <c r="H7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7" s="1" cm="1">
        <f t="array" aca="1" ref="I7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8" spans="2:9" ht="16.95" customHeight="1" x14ac:dyDescent="0.3">
      <c r="B8" s="1">
        <v>5923</v>
      </c>
      <c r="C8" s="11" t="s">
        <v>27</v>
      </c>
      <c r="D8" s="13">
        <v>46204</v>
      </c>
      <c r="E8" s="13">
        <v>46234</v>
      </c>
      <c r="F8" s="1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>31</v>
      </c>
      <c r="G8" s="1" cm="1">
        <f t="array" aca="1" ref="G8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23</v>
      </c>
      <c r="H8" s="1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>0</v>
      </c>
      <c r="I8" s="1" cm="1">
        <f t="array" aca="1" ref="I8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>0</v>
      </c>
    </row>
    <row r="9" spans="2:9" ht="16.95" customHeight="1" x14ac:dyDescent="0.3">
      <c r="C9" s="11"/>
      <c r="D9" s="13"/>
      <c r="E9" s="13"/>
      <c r="F9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9" s="1" t="str" cm="1">
        <f t="array" aca="1" ref="G9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9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9" s="1" t="str" cm="1">
        <f t="array" aca="1" ref="I9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0" spans="2:9" ht="16.95" customHeight="1" x14ac:dyDescent="0.3">
      <c r="C10" s="11"/>
      <c r="D10" s="13"/>
      <c r="E10" s="13"/>
      <c r="F10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0" s="1" t="str" cm="1">
        <f t="array" aca="1" ref="G10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0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0" s="1" t="str" cm="1">
        <f t="array" aca="1" ref="I10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1" spans="2:9" ht="16.95" customHeight="1" x14ac:dyDescent="0.3">
      <c r="C11" s="11"/>
      <c r="D11" s="13"/>
      <c r="E11" s="13"/>
      <c r="F11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1" s="1" t="str" cm="1">
        <f t="array" aca="1" ref="G11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1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1" s="1" t="str" cm="1">
        <f t="array" aca="1" ref="I11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2" spans="2:9" ht="16.95" customHeight="1" x14ac:dyDescent="0.3">
      <c r="C12" s="11"/>
      <c r="D12" s="13"/>
      <c r="E12" s="13"/>
      <c r="F12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2" s="1" t="str" cm="1">
        <f t="array" aca="1" ref="G12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2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2" s="1" t="str" cm="1">
        <f t="array" aca="1" ref="I12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3" spans="2:9" ht="16.95" customHeight="1" x14ac:dyDescent="0.3">
      <c r="C13" s="11"/>
      <c r="D13" s="1"/>
      <c r="E13" s="1"/>
      <c r="F13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3" s="1" t="str" cm="1">
        <f t="array" aca="1" ref="G13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3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3" s="1" t="str" cm="1">
        <f t="array" aca="1" ref="I13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4" spans="2:9" ht="16.95" customHeight="1" x14ac:dyDescent="0.3">
      <c r="C14" s="11"/>
      <c r="D14" s="1"/>
      <c r="E14" s="1"/>
      <c r="F14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4" s="1" t="str" cm="1">
        <f t="array" aca="1" ref="G14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4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4" s="1" t="str" cm="1">
        <f t="array" aca="1" ref="I14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5" spans="2:9" ht="16.95" customHeight="1" x14ac:dyDescent="0.3">
      <c r="C15" s="11"/>
      <c r="D15" s="1"/>
      <c r="E15" s="1"/>
      <c r="F15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5" s="1" t="str" cm="1">
        <f t="array" aca="1" ref="G15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5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5" s="1" t="str" cm="1">
        <f t="array" aca="1" ref="I15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6" spans="2:9" ht="16.95" customHeight="1" x14ac:dyDescent="0.3">
      <c r="C16" s="11"/>
      <c r="D16" s="1"/>
      <c r="E16" s="1"/>
      <c r="F16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6" s="1" t="str" cm="1">
        <f t="array" aca="1" ref="G16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6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6" s="1" t="str" cm="1">
        <f t="array" aca="1" ref="I16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7" spans="3:9" ht="16.95" customHeight="1" x14ac:dyDescent="0.3">
      <c r="C17" s="11"/>
      <c r="D17" s="1"/>
      <c r="E17" s="1"/>
      <c r="F17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7" s="1" t="str" cm="1">
        <f t="array" aca="1" ref="G17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7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7" s="1" t="str" cm="1">
        <f t="array" aca="1" ref="I17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8" spans="3:9" ht="16.95" customHeight="1" x14ac:dyDescent="0.3">
      <c r="C18" s="11"/>
      <c r="D18" s="1"/>
      <c r="E18" s="1"/>
      <c r="F18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8" s="1" t="str" cm="1">
        <f t="array" aca="1" ref="G18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8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8" s="1" t="str" cm="1">
        <f t="array" aca="1" ref="I18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19" spans="3:9" ht="16.95" customHeight="1" x14ac:dyDescent="0.3">
      <c r="C19" s="11"/>
      <c r="D19" s="1"/>
      <c r="E19" s="1"/>
      <c r="F19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19" s="1" t="str" cm="1">
        <f t="array" aca="1" ref="G19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19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19" s="1" t="str" cm="1">
        <f t="array" aca="1" ref="I19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20" spans="3:9" ht="16.95" customHeight="1" x14ac:dyDescent="0.3">
      <c r="C20" s="11"/>
      <c r="D20" s="1"/>
      <c r="E20" s="1"/>
      <c r="F20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20" s="1" t="str" cm="1">
        <f t="array" aca="1" ref="G20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20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20" s="1" t="str" cm="1">
        <f t="array" aca="1" ref="I20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21" spans="3:9" ht="16.95" customHeight="1" x14ac:dyDescent="0.3">
      <c r="C21" s="11"/>
      <c r="D21" s="1"/>
      <c r="E21" s="1"/>
      <c r="F21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21" s="1" t="str" cm="1">
        <f t="array" aca="1" ref="G21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21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21" s="1" t="str" cm="1">
        <f t="array" aca="1" ref="I21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22" spans="3:9" ht="16.95" customHeight="1" x14ac:dyDescent="0.3">
      <c r="C22" s="11"/>
      <c r="D22" s="1"/>
      <c r="E22" s="1"/>
      <c r="F22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22" s="1" t="str" cm="1">
        <f t="array" aca="1" ref="G22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22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22" s="1" t="str" cm="1">
        <f t="array" aca="1" ref="I22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  <row r="23" spans="3:9" ht="16.95" customHeight="1" x14ac:dyDescent="0.3">
      <c r="C23" s="11"/>
      <c r="D23" s="1"/>
      <c r="E23" s="1"/>
      <c r="F23" s="1" t="str">
        <f ca="1">_xlfn.LET(
_xlpm.Baslangic,izinler[[#This Row],[Başlangıç]],
_xlpm.Bitis,IF(izinler[[#This Row],[Bitiş]]="",TODAY(),izinler[[#This Row],[Bitiş]]),
IF(
_xlpm.Baslangic="",
"",
IF(_xlpm.Bitis&lt;_xlpm.Baslangic,0,_xlpm.Bitis-_xlpm.Baslangic+1)
)
)</f>
        <v/>
      </c>
      <c r="G23" s="1" t="str" cm="1">
        <f t="array" aca="1" ref="G23" ca="1">_xlfn.LET(
_xlpm.Baslangic,izinler[[#This Row],[Başlangıç]],
_xlpm.Bitis,IF(izinler[[#This Row],[Bitiş]]="",TODAY(),izinler[[#This Row],[Bitiş]]),
IF(
_xlpm.Baslangic="",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  <c r="H23" s="1" t="str">
        <f>_xlfn.LET(
_xlpm.Baslangic,MAX(izinler[[#This Row],[Başlangıç]],DONEM_BAS),
_xlpm.Bitis,MIN(izinler[[#This Row],[Bitiş]],DONEM_BIT),
IF(
izinler[[#This Row],[Başlangıç]]="",
"",
IF(_xlpm.Bitis&lt;_xlpm.Baslangic,0,_xlpm.Bitis-_xlpm.Baslangic+1)
)
)</f>
        <v/>
      </c>
      <c r="I23" s="1" t="str" cm="1">
        <f t="array" aca="1" ref="I23" ca="1">_xlfn.LET(
_xlpm.Baslangic,MAX(izinler[[#This Row],[Başlangıç]],DONEM_BAS),
_xlpm.Bitis,MIN(
IF(izinler[[#This Row],[Bitiş]]="",TODAY(),izinler[[#This Row],[Bitiş]]),
DONEM_BIT
),
IF(
AND(izinler[[#This Row],[Başlangıç]]="",izinler[[#This Row],[Bitiş]]=""),
"",
IF(
_xlpm.Bitis&lt;_xlpm.Baslangic,
0,
_xlfn.LET(
_xlpm.TatilEz,
IFERROR(
VLOOKUP(
izinler[[#This Row],[İzin Türü]],
devamsizlik_turleri[[Devamsızlık Türü]:[Tatil]],
2,
0
)="X",
FALSE
),
_xlpm.Tarihler,_xlfn.SEQUENCE(_xlpm.Bitis-_xlpm.Baslangic+1,1,_xlpm.Baslangic),
_xlpm.HaftaTatili,
_xlfn.REDUCE(
0,
_xlpm.Tarihler,
_xlfn.LAMBDA(_xlpm.Toplam,_xlpm.t,
_xlpm.Toplam+
--(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
)
)
),
_xlpm.ResmiTatilDus,
_xlfn.REDUCE(
0,
_xlpm.Tarihler,
_xlfn.LAMBDA(_xlpm.Toplam,_xlpm.t,
_xlfn.LET(
_xlpm.HaftaTatiliMi,
SUM(
--(
WEEKDAY(_xlpm.t,2)=
IF(hafta_tatili[Hafta Tatili]="Pazartesi",1,
IF(hafta_tatili[Hafta Tatili]="Salı",2,
IF(hafta_tatili[Hafta Tatili]="Çarşamba",3,
IF(hafta_tatili[Hafta Tatili]="Perşembe",4,
IF(hafta_tatili[Hafta Tatili]="Cuma",5,
IF(hafta_tatili[Hafta Tatili]="Cumartesi",6,
IF(hafta_tatili[Hafta Tatili]="Pazar",7,0)
)))))))
)&gt;0,
_xlpm.Toplam+
IF(
_xlpm.HaftaTatiliMi,
0,
IF(
COUNTIFS(
resmi_tatiller[Tarih],_xlpm.t,
resmi_tatiller[Resmi Tatiller],"Arefe"
)&gt;0,
0.5,
--(COUNTIF(resmi_tatiller[Tarih],_xlpm.t)&gt;0)
)
)
)
)
),
_xlpm.ToplamGun,_xlpm.Bitis-_xlpm.Baslangic+1,
IF(
_xlpm.TatilEz,
_xlpm.ToplamGun,
_xlpm.ToplamGun-_xlpm.HaftaTatili-_xlpm.ResmiTatilDus
)
)
)
)
)</f>
        <v/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8CF9B4-5B76-4B2C-AEB1-7E26F9071180}">
          <x14:formula1>
            <xm:f>params!$K$2:$K$30</xm:f>
          </x14:formula1>
          <xm:sqref>C3:C23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2229-19A1-42FC-9759-941B5DFC74D7}">
  <sheetPr>
    <tabColor rgb="FFFFC000"/>
  </sheetPr>
  <dimension ref="A1:O4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"/>
    </sheetView>
  </sheetViews>
  <sheetFormatPr defaultRowHeight="14.4" x14ac:dyDescent="0.3"/>
  <cols>
    <col min="2" max="2" width="9.33203125" customWidth="1"/>
    <col min="3" max="4" width="12.6640625" customWidth="1"/>
    <col min="5" max="14" width="13.44140625" style="14" customWidth="1"/>
    <col min="15" max="15" width="13.44140625" customWidth="1"/>
  </cols>
  <sheetData>
    <row r="1" spans="1:15" x14ac:dyDescent="0.3">
      <c r="A1" s="16" t="s">
        <v>42</v>
      </c>
    </row>
    <row r="2" spans="1:15" ht="21" customHeight="1" x14ac:dyDescent="0.3"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42.6" customHeight="1" x14ac:dyDescent="0.3">
      <c r="B3" s="1" t="s">
        <v>40</v>
      </c>
      <c r="C3" s="4" t="s">
        <v>36</v>
      </c>
      <c r="D3" s="4" t="s">
        <v>37</v>
      </c>
      <c r="E3" s="4" t="s">
        <v>19</v>
      </c>
      <c r="F3" s="4" t="s">
        <v>38</v>
      </c>
      <c r="G3" s="4" t="s">
        <v>20</v>
      </c>
      <c r="H3" s="4" t="s">
        <v>21</v>
      </c>
      <c r="I3" s="4" t="s">
        <v>22</v>
      </c>
      <c r="J3" s="4" t="s">
        <v>14</v>
      </c>
      <c r="K3" s="4" t="s">
        <v>39</v>
      </c>
      <c r="L3" s="4" t="s">
        <v>15</v>
      </c>
      <c r="M3" s="4" t="s">
        <v>16</v>
      </c>
      <c r="N3" s="4" t="s">
        <v>17</v>
      </c>
      <c r="O3" s="4" t="s">
        <v>41</v>
      </c>
    </row>
    <row r="4" spans="1:15" s="1" customFormat="1" x14ac:dyDescent="0.3">
      <c r="B4" s="1">
        <v>1881</v>
      </c>
      <c r="C4" s="13">
        <v>8703</v>
      </c>
      <c r="D4" s="13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params</vt:lpstr>
      <vt:lpstr>w_T</vt:lpstr>
      <vt:lpstr>w_I</vt:lpstr>
      <vt:lpstr>w_T_I</vt:lpstr>
      <vt:lpstr>DONEM_BAS</vt:lpstr>
      <vt:lpstr>DONEM_BIT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Kaya</dc:creator>
  <cp:lastModifiedBy>Ümit Kaya</cp:lastModifiedBy>
  <dcterms:created xsi:type="dcterms:W3CDTF">2026-08-05T16:16:42Z</dcterms:created>
  <dcterms:modified xsi:type="dcterms:W3CDTF">2026-08-06T23:46:15Z</dcterms:modified>
</cp:coreProperties>
</file>